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49"/>
  <c r="AC81" i="12"/>
  <c r="F39" i="1" s="1"/>
  <c r="F40" s="1"/>
  <c r="F9" i="12"/>
  <c r="G9" s="1"/>
  <c r="I9"/>
  <c r="I8" s="1"/>
  <c r="K9"/>
  <c r="O9"/>
  <c r="Q9"/>
  <c r="U9"/>
  <c r="F10"/>
  <c r="G10" s="1"/>
  <c r="M10" s="1"/>
  <c r="I10"/>
  <c r="K10"/>
  <c r="O10"/>
  <c r="Q10"/>
  <c r="U10"/>
  <c r="F12"/>
  <c r="G12" s="1"/>
  <c r="I12"/>
  <c r="I11" s="1"/>
  <c r="K12"/>
  <c r="K11" s="1"/>
  <c r="O12"/>
  <c r="O11" s="1"/>
  <c r="Q12"/>
  <c r="Q11" s="1"/>
  <c r="U12"/>
  <c r="U11" s="1"/>
  <c r="F14"/>
  <c r="G14"/>
  <c r="G13" s="1"/>
  <c r="I14"/>
  <c r="I13" s="1"/>
  <c r="K14"/>
  <c r="K13" s="1"/>
  <c r="O14"/>
  <c r="O13" s="1"/>
  <c r="Q14"/>
  <c r="Q13" s="1"/>
  <c r="U14"/>
  <c r="U13" s="1"/>
  <c r="F16"/>
  <c r="G16"/>
  <c r="I16"/>
  <c r="K16"/>
  <c r="O16"/>
  <c r="O15" s="1"/>
  <c r="Q16"/>
  <c r="U16"/>
  <c r="F17"/>
  <c r="G17"/>
  <c r="M17" s="1"/>
  <c r="I17"/>
  <c r="K17"/>
  <c r="O17"/>
  <c r="Q17"/>
  <c r="U17"/>
  <c r="F18"/>
  <c r="G18"/>
  <c r="M18" s="1"/>
  <c r="I18"/>
  <c r="K18"/>
  <c r="O18"/>
  <c r="Q18"/>
  <c r="U18"/>
  <c r="F19"/>
  <c r="G19" s="1"/>
  <c r="M19" s="1"/>
  <c r="I19"/>
  <c r="K19"/>
  <c r="O19"/>
  <c r="Q19"/>
  <c r="U19"/>
  <c r="F21"/>
  <c r="G21" s="1"/>
  <c r="M21" s="1"/>
  <c r="M20" s="1"/>
  <c r="I21"/>
  <c r="I20" s="1"/>
  <c r="K21"/>
  <c r="K20" s="1"/>
  <c r="O21"/>
  <c r="O20" s="1"/>
  <c r="Q21"/>
  <c r="Q20" s="1"/>
  <c r="U21"/>
  <c r="U20" s="1"/>
  <c r="F23"/>
  <c r="G23" s="1"/>
  <c r="I23"/>
  <c r="K23"/>
  <c r="O23"/>
  <c r="Q23"/>
  <c r="U23"/>
  <c r="F24"/>
  <c r="G24" s="1"/>
  <c r="M24" s="1"/>
  <c r="I24"/>
  <c r="K24"/>
  <c r="O24"/>
  <c r="Q24"/>
  <c r="U24"/>
  <c r="F25"/>
  <c r="G25" s="1"/>
  <c r="M25" s="1"/>
  <c r="I25"/>
  <c r="K25"/>
  <c r="O25"/>
  <c r="Q25"/>
  <c r="U25"/>
  <c r="F26"/>
  <c r="G26" s="1"/>
  <c r="M26" s="1"/>
  <c r="I26"/>
  <c r="K26"/>
  <c r="O26"/>
  <c r="Q26"/>
  <c r="U26"/>
  <c r="F28"/>
  <c r="G28"/>
  <c r="G27" s="1"/>
  <c r="I53" i="1" s="1"/>
  <c r="I28" i="12"/>
  <c r="I27" s="1"/>
  <c r="K28"/>
  <c r="K27" s="1"/>
  <c r="O28"/>
  <c r="O27" s="1"/>
  <c r="Q28"/>
  <c r="Q27" s="1"/>
  <c r="U28"/>
  <c r="U27" s="1"/>
  <c r="F30"/>
  <c r="G30"/>
  <c r="G29" s="1"/>
  <c r="I30"/>
  <c r="I29" s="1"/>
  <c r="K30"/>
  <c r="K29" s="1"/>
  <c r="O30"/>
  <c r="O29" s="1"/>
  <c r="Q30"/>
  <c r="Q29" s="1"/>
  <c r="U30"/>
  <c r="U29" s="1"/>
  <c r="F32"/>
  <c r="G32" s="1"/>
  <c r="M32" s="1"/>
  <c r="I32"/>
  <c r="K32"/>
  <c r="K31" s="1"/>
  <c r="O32"/>
  <c r="Q32"/>
  <c r="U32"/>
  <c r="U31" s="1"/>
  <c r="F33"/>
  <c r="G33"/>
  <c r="M33" s="1"/>
  <c r="I33"/>
  <c r="K33"/>
  <c r="O33"/>
  <c r="Q33"/>
  <c r="U33"/>
  <c r="F35"/>
  <c r="G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5"/>
  <c r="G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9"/>
  <c r="G49"/>
  <c r="I49"/>
  <c r="K49"/>
  <c r="O49"/>
  <c r="Q49"/>
  <c r="Q48" s="1"/>
  <c r="U49"/>
  <c r="F50"/>
  <c r="G50" s="1"/>
  <c r="M50" s="1"/>
  <c r="I50"/>
  <c r="K50"/>
  <c r="O50"/>
  <c r="Q50"/>
  <c r="U50"/>
  <c r="F51"/>
  <c r="G51"/>
  <c r="M51" s="1"/>
  <c r="I51"/>
  <c r="K51"/>
  <c r="O51"/>
  <c r="Q51"/>
  <c r="U51"/>
  <c r="F52"/>
  <c r="G52" s="1"/>
  <c r="M52" s="1"/>
  <c r="I52"/>
  <c r="K52"/>
  <c r="O52"/>
  <c r="Q52"/>
  <c r="U52"/>
  <c r="F53"/>
  <c r="G53"/>
  <c r="M53" s="1"/>
  <c r="I53"/>
  <c r="K53"/>
  <c r="O53"/>
  <c r="Q53"/>
  <c r="U53"/>
  <c r="F54"/>
  <c r="G54"/>
  <c r="M54" s="1"/>
  <c r="I54"/>
  <c r="K54"/>
  <c r="O54"/>
  <c r="Q54"/>
  <c r="U54"/>
  <c r="F56"/>
  <c r="G56" s="1"/>
  <c r="M56" s="1"/>
  <c r="I56"/>
  <c r="K56"/>
  <c r="O56"/>
  <c r="Q56"/>
  <c r="U56"/>
  <c r="F57"/>
  <c r="G57" s="1"/>
  <c r="M57" s="1"/>
  <c r="I57"/>
  <c r="K57"/>
  <c r="O57"/>
  <c r="Q57"/>
  <c r="U57"/>
  <c r="F58"/>
  <c r="G58"/>
  <c r="M58" s="1"/>
  <c r="I58"/>
  <c r="K58"/>
  <c r="O58"/>
  <c r="Q58"/>
  <c r="U58"/>
  <c r="F59"/>
  <c r="G59"/>
  <c r="M59" s="1"/>
  <c r="I59"/>
  <c r="K59"/>
  <c r="O59"/>
  <c r="Q59"/>
  <c r="U59"/>
  <c r="F61"/>
  <c r="G61" s="1"/>
  <c r="I61"/>
  <c r="K61"/>
  <c r="O61"/>
  <c r="O60" s="1"/>
  <c r="Q61"/>
  <c r="U61"/>
  <c r="F62"/>
  <c r="G62" s="1"/>
  <c r="M62" s="1"/>
  <c r="I62"/>
  <c r="K62"/>
  <c r="O62"/>
  <c r="Q62"/>
  <c r="U62"/>
  <c r="F64"/>
  <c r="G64" s="1"/>
  <c r="I64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69"/>
  <c r="G69" s="1"/>
  <c r="M69" s="1"/>
  <c r="I69"/>
  <c r="K69"/>
  <c r="O69"/>
  <c r="Q69"/>
  <c r="U69"/>
  <c r="G70"/>
  <c r="I62" i="1" s="1"/>
  <c r="I20" s="1"/>
  <c r="F71" i="12"/>
  <c r="G71"/>
  <c r="M71" s="1"/>
  <c r="M70" s="1"/>
  <c r="I71"/>
  <c r="I70" s="1"/>
  <c r="K71"/>
  <c r="K70" s="1"/>
  <c r="O71"/>
  <c r="O70" s="1"/>
  <c r="Q71"/>
  <c r="Q70" s="1"/>
  <c r="U71"/>
  <c r="U70" s="1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/>
  <c r="M75" s="1"/>
  <c r="I75"/>
  <c r="K75"/>
  <c r="O75"/>
  <c r="Q75"/>
  <c r="U75"/>
  <c r="F76"/>
  <c r="G76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F79"/>
  <c r="G79"/>
  <c r="M79" s="1"/>
  <c r="I79"/>
  <c r="K79"/>
  <c r="O79"/>
  <c r="Q79"/>
  <c r="U79"/>
  <c r="I18" i="1"/>
  <c r="G27"/>
  <c r="J28"/>
  <c r="J26"/>
  <c r="G38"/>
  <c r="F38"/>
  <c r="J23"/>
  <c r="J24"/>
  <c r="J25"/>
  <c r="J27"/>
  <c r="E24"/>
  <c r="E26"/>
  <c r="M9" i="12" l="1"/>
  <c r="M8" s="1"/>
  <c r="AD81"/>
  <c r="G39" i="1" s="1"/>
  <c r="G40" s="1"/>
  <c r="G25" s="1"/>
  <c r="G26" s="1"/>
  <c r="I72" i="12"/>
  <c r="I55"/>
  <c r="K44"/>
  <c r="O44"/>
  <c r="I22"/>
  <c r="K8"/>
  <c r="K72"/>
  <c r="K55"/>
  <c r="O72"/>
  <c r="O55"/>
  <c r="Q44"/>
  <c r="K22"/>
  <c r="O8"/>
  <c r="Q72"/>
  <c r="I63"/>
  <c r="I60"/>
  <c r="Q55"/>
  <c r="U44"/>
  <c r="O22"/>
  <c r="I15"/>
  <c r="Q8"/>
  <c r="G15"/>
  <c r="I50" i="1" s="1"/>
  <c r="U72" i="12"/>
  <c r="K63"/>
  <c r="K60"/>
  <c r="U55"/>
  <c r="I31"/>
  <c r="Q22"/>
  <c r="K15"/>
  <c r="U8"/>
  <c r="O63"/>
  <c r="G48"/>
  <c r="I58" i="1" s="1"/>
  <c r="I34" i="12"/>
  <c r="U22"/>
  <c r="Q63"/>
  <c r="Q60"/>
  <c r="I48"/>
  <c r="K34"/>
  <c r="O31"/>
  <c r="Q15"/>
  <c r="U63"/>
  <c r="U60"/>
  <c r="K48"/>
  <c r="O34"/>
  <c r="Q31"/>
  <c r="U15"/>
  <c r="O48"/>
  <c r="Q34"/>
  <c r="U34"/>
  <c r="U48"/>
  <c r="I44"/>
  <c r="G23" i="1"/>
  <c r="G63" i="12"/>
  <c r="I61" i="1" s="1"/>
  <c r="M64" i="12"/>
  <c r="M63" s="1"/>
  <c r="G44"/>
  <c r="I57" i="1" s="1"/>
  <c r="I17" s="1"/>
  <c r="M45" i="12"/>
  <c r="M44" s="1"/>
  <c r="G34"/>
  <c r="I56" i="1" s="1"/>
  <c r="M35" i="12"/>
  <c r="M34" s="1"/>
  <c r="G22"/>
  <c r="I52" i="1" s="1"/>
  <c r="M23" i="12"/>
  <c r="M22" s="1"/>
  <c r="G11"/>
  <c r="I48" i="1" s="1"/>
  <c r="M12" i="12"/>
  <c r="M11" s="1"/>
  <c r="M72"/>
  <c r="M55"/>
  <c r="G60"/>
  <c r="I60" i="1" s="1"/>
  <c r="M61" i="12"/>
  <c r="M60" s="1"/>
  <c r="M31"/>
  <c r="G72"/>
  <c r="I63" i="1" s="1"/>
  <c r="I19" s="1"/>
  <c r="G55" i="12"/>
  <c r="I59" i="1" s="1"/>
  <c r="M49" i="12"/>
  <c r="M48" s="1"/>
  <c r="G31"/>
  <c r="I55" i="1" s="1"/>
  <c r="M30" i="12"/>
  <c r="M29" s="1"/>
  <c r="G20"/>
  <c r="I51" i="1" s="1"/>
  <c r="M16" i="12"/>
  <c r="M15" s="1"/>
  <c r="G8"/>
  <c r="M28"/>
  <c r="M27" s="1"/>
  <c r="M14"/>
  <c r="M13" s="1"/>
  <c r="G28" i="1" l="1"/>
  <c r="G81" i="12"/>
  <c r="I47" i="1"/>
  <c r="H39"/>
  <c r="H40" s="1"/>
  <c r="G29"/>
  <c r="G24"/>
  <c r="I39" l="1"/>
  <c r="I40" s="1"/>
  <c r="J39" s="1"/>
  <c r="J40" s="1"/>
  <c r="I16"/>
  <c r="I21" s="1"/>
  <c r="I6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<sst xmlns="http://schemas.openxmlformats.org/spreadsheetml/2006/main" count="455" uniqueCount="237">
  <si>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</si>
  <si>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</si>
  <si>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</si>
  <si>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</si>
  <si>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</si>
  <si>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</si>
  <si>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</si>
  <si>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</si>
  <si>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</si>
  <si>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</si>
  <si>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</si>
  <si>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</si>
  <si>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</si>
  <si>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</si>
  <si>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</si>
  <si>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</si>
  <si>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</si>
  <si>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</si>
  <si>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</si>
  <si>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</si>
  <si>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</si>
  <si>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</si>
  <si>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</si>
  <si>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</si>
  <si>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</si>
  <si>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</si>
  <si>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</si>
  <si>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</si>
  <si>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</si>
  <si>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</si>
  <si>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</si>
  <si>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</si>
  <si>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</si>
  <si>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</si>
  <si>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</si>
  <si>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</si>
  <si>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</si>
  <si>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</si>
  <si>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</si>
  <si>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</si>
  <si>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</si>
  <si>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</si>
  <si>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</si>
  <si>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</si>
  <si>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</si>
  <si>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</si>
  <si>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 4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</si>
  <si>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</si>
  <si>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</si>
  <si>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</si>
  <si>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</si>
  <si>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</si>
  <si>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</si>
  <si>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</si>
  <si>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</si>
  <si>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</si>
  <si>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</si>
  <si>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</si>
  <si>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</si>
  <si>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</si>
  <si>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</si>
  <si>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</si>
  <si>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</si>
  <si>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</si>
  <si>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</si>
  <si>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</si>
  <si>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</si>
  <si>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</si>
  <si>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</si>
  <si>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</si>
  <si>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</si>
  <si>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</si>
  <si>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</si>
  <si>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</si>
  <si>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</si>
  <si>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</si>
  <si>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</si>
  <si>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</si>
  <si>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</si>
  <si>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</si>
  <si>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</si>
  <si>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</si>
  <si>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</si>
  <si>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</si>
  <si>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</si>
  <si>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</si>
  <si>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</si>
  <si>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</si>
  <si>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</si>
  <si>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</si>
  <si>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</si>
  <si>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</si>
  <si>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</si>
  <si>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</si>
  <si>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</si>
  <si>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</si>
  <si>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</si>
  <si>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</si>
  <si>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</si>
  <si>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</si>
  <si>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</si>
  <si>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</si>
  <si>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</si>
  <si>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</si>
  <si>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</si>
  <si>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</si>
  <si>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</si>
  <si>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</si>
  <si>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</si>
  <si>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</si>
  <si>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</si>
  <si>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340239212R00</t>
  </si>
  <si>
    <t>Zazdívka otvorů pl. do 4 m2,cihlami tl.zdi nad 10, cm</t>
  </si>
  <si>
    <t>m2</t>
  </si>
  <si>
    <t>POL1_0</t>
  </si>
  <si>
    <t>347016231R00</t>
  </si>
  <si>
    <t>Předstěna SDK, tl. 125 mm, ocel. kce CW,  2x RB 12,5 mm, bez izol.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</si>
  <si>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</si>
  <si>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</si>
  <si>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</si>
  <si>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</si>
  <si>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</si>
  <si>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</si>
  <si>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</si>
  <si>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</si>
  <si>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</si>
  <si>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</si>
  <si>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</si>
  <si>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dvěřích vč. malby, uvedení do původního vzhledu chodby</t>
  </si>
  <si>
    <t>kpl.</t>
  </si>
  <si>
    <t>POL2_0</t>
  </si>
  <si>
    <t>642942111RU5</t>
  </si>
  <si>
    <t>Osazení zárubní dveřních ocelových, pl. do 2,5 m2, včetně dodávky zárubně  90 x 197 x 16 cm</t>
  </si>
  <si>
    <t>kus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</si>
  <si>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</si>
  <si>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</si>
  <si>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</si>
  <si>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</si>
  <si>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</si>
  <si>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</si>
  <si>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762811811R00</t>
  </si>
  <si>
    <t>Demontáž záklopů stropu tl. do 3,2 cm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</si>
  <si>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</si>
  <si>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</si>
  <si>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</si>
  <si>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</si>
  <si>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</si>
  <si>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</si>
  <si>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</si>
  <si>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</si>
  <si>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</si>
  <si>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</si>
  <si>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</si>
  <si>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</si>
  <si>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</si>
  <si>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725200084RA0</t>
  </si>
  <si>
    <t>Klozet závěsný pro imobilní + sedátko, tlačítko, bílý</t>
  </si>
  <si>
    <t>725100001RA0</t>
  </si>
  <si>
    <t>Umyvadlo, baterie, zápachová uzávěrka</t>
  </si>
  <si>
    <t>551-490R</t>
  </si>
  <si>
    <t xml:space="preserve">Zrcadlo </t>
  </si>
  <si>
    <t>72501.R00</t>
  </si>
  <si>
    <t>Madla</t>
  </si>
  <si>
    <t>soubor</t>
  </si>
  <si>
    <t>72502.R00</t>
  </si>
  <si>
    <t>Háček na oděv</t>
  </si>
  <si>
    <t>55140R</t>
  </si>
  <si>
    <t>Dávkovač tek. mýdla</t>
  </si>
  <si>
    <t>POL3_0</t>
  </si>
  <si>
    <t>998725103R00</t>
  </si>
  <si>
    <t>Přesun hmot pro zařizovací předměty, výšky do 24 m</t>
  </si>
  <si>
    <t>766661122R00</t>
  </si>
  <si>
    <t>Montáž dveří do zárubně,otevíravých 1kř.nad 0,8 m</t>
  </si>
  <si>
    <t>611606R</t>
  </si>
  <si>
    <t>Dveře vnitřní hladké plné 1 křídlé</t>
  </si>
  <si>
    <t>549685R</t>
  </si>
  <si>
    <t>Dveřní kování madlo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</si>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</sst>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Pol'!AC81</f>
        <v>0</v>
      </c>
      <c r="G39" s="107">
        <f>'Rozpočet Pol'!AD81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Pol'!G11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Pol'!G13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Pol'!G15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Pol'!G20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Pol'!G22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Pol'!G27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Pol'!G29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Pol'!G31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Pol'!G34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Pol'!G44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Pol'!G48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Pol'!G55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Pol'!G60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Pol'!G63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Pol'!G70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Pol'!G72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1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SUMIF(AE9:AE10,"&lt;&gt;NOR",G9:G10)</f>
        <v>0</v>
      </c>
      <c r="H8" s="178"/>
      <c r="I8" s="178">
        <f>SUM(I9:I10)</f>
        <v>0</v>
      </c>
      <c r="J8" s="178"/>
      <c r="K8" s="178">
        <f>SUM(K9:K10)</f>
        <v>0</v>
      </c>
      <c r="L8" s="178"/>
      <c r="M8" s="178">
        <f>SUM(M9:M10)</f>
        <v>0</v>
      </c>
      <c r="N8" s="156"/>
      <c r="O8" s="156">
        <f>SUM(O9:O10)</f>
        <v>0.60791000000000006</v>
      </c>
      <c r="P8" s="156"/>
      <c r="Q8" s="156">
        <f>SUM(Q9:Q10)</f>
        <v>0</v>
      </c>
      <c r="R8" s="156"/>
      <c r="S8" s="156"/>
      <c r="T8" s="173"/>
      <c r="U8" s="156">
        <f>SUM(U9:U10)</f>
        <v>7.48</v>
      </c>
      <c r="AE8" t="s">
        <v>110</v>
      </c>
    </row>
    <row r="9" spans="1:60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1.4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0.26538</v>
      </c>
      <c r="O9" s="161">
        <f>ROUND(E9*N9,5)</f>
        <v>0.37153000000000003</v>
      </c>
      <c r="P9" s="161">
        <v>0</v>
      </c>
      <c r="Q9" s="161">
        <f>ROUND(E9*P9,5)</f>
        <v>0</v>
      </c>
      <c r="R9" s="161"/>
      <c r="S9" s="161"/>
      <c r="T9" s="162">
        <v>0.79900000000000004</v>
      </c>
      <c r="U9" s="161">
        <f>ROUND(E9*T9,2)</f>
        <v>1.1200000000000001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>
      <c r="A10" s="152">
        <v>2</v>
      </c>
      <c r="B10" s="158" t="s">
        <v>115</v>
      </c>
      <c r="C10" s="191" t="s">
        <v>116</v>
      </c>
      <c r="D10" s="160" t="s">
        <v>113</v>
      </c>
      <c r="E10" s="166">
        <v>4.9400000000000004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4.7849999999999997E-2</v>
      </c>
      <c r="O10" s="161">
        <f>ROUND(E10*N10,5)</f>
        <v>0.23638000000000001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6.36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>
      <c r="A11" s="153" t="s">
        <v>109</v>
      </c>
      <c r="B11" s="159" t="s">
        <v>54</v>
      </c>
      <c r="C11" s="192" t="s">
        <v>55</v>
      </c>
      <c r="D11" s="163"/>
      <c r="E11" s="167"/>
      <c r="F11" s="170"/>
      <c r="G11" s="170">
        <f>SUMIF(AE12:AE12,"&lt;&gt;NOR",G12:G12)</f>
        <v>0</v>
      </c>
      <c r="H11" s="170"/>
      <c r="I11" s="170">
        <f>SUM(I12:I12)</f>
        <v>0</v>
      </c>
      <c r="J11" s="170"/>
      <c r="K11" s="170">
        <f>SUM(K12:K12)</f>
        <v>0</v>
      </c>
      <c r="L11" s="170"/>
      <c r="M11" s="170">
        <f>SUM(M12:M12)</f>
        <v>0</v>
      </c>
      <c r="N11" s="164"/>
      <c r="O11" s="164">
        <f>SUM(O12:O12)</f>
        <v>6.0359999999999997E-2</v>
      </c>
      <c r="P11" s="164"/>
      <c r="Q11" s="164">
        <f>SUM(Q12:Q12)</f>
        <v>0</v>
      </c>
      <c r="R11" s="164"/>
      <c r="S11" s="164"/>
      <c r="T11" s="165"/>
      <c r="U11" s="164">
        <f>SUM(U12:U12)</f>
        <v>3.71</v>
      </c>
      <c r="AE11" t="s">
        <v>110</v>
      </c>
    </row>
    <row r="12" spans="1:60" ht="20.399999999999999" outlineLevel="1">
      <c r="A12" s="152">
        <v>3</v>
      </c>
      <c r="B12" s="158" t="s">
        <v>117</v>
      </c>
      <c r="C12" s="191" t="s">
        <v>118</v>
      </c>
      <c r="D12" s="160" t="s">
        <v>113</v>
      </c>
      <c r="E12" s="166">
        <v>5.7</v>
      </c>
      <c r="F12" s="168">
        <f>H12+J12</f>
        <v>0</v>
      </c>
      <c r="G12" s="169">
        <f>ROUND(E12*F12,2)</f>
        <v>0</v>
      </c>
      <c r="H12" s="169"/>
      <c r="I12" s="169">
        <f>ROUND(E12*H12,2)</f>
        <v>0</v>
      </c>
      <c r="J12" s="169"/>
      <c r="K12" s="169">
        <f>ROUND(E12*J12,2)</f>
        <v>0</v>
      </c>
      <c r="L12" s="169">
        <v>21</v>
      </c>
      <c r="M12" s="169">
        <f>G12*(1+L12/100)</f>
        <v>0</v>
      </c>
      <c r="N12" s="161">
        <v>1.059E-2</v>
      </c>
      <c r="O12" s="161">
        <f>ROUND(E12*N12,5)</f>
        <v>6.0359999999999997E-2</v>
      </c>
      <c r="P12" s="161">
        <v>0</v>
      </c>
      <c r="Q12" s="161">
        <f>ROUND(E12*P12,5)</f>
        <v>0</v>
      </c>
      <c r="R12" s="161"/>
      <c r="S12" s="161"/>
      <c r="T12" s="162">
        <v>0.65</v>
      </c>
      <c r="U12" s="161">
        <f>ROUND(E12*T12,2)</f>
        <v>3.71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114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>
      <c r="A13" s="153" t="s">
        <v>109</v>
      </c>
      <c r="B13" s="159" t="s">
        <v>56</v>
      </c>
      <c r="C13" s="192" t="s">
        <v>57</v>
      </c>
      <c r="D13" s="163"/>
      <c r="E13" s="167"/>
      <c r="F13" s="170"/>
      <c r="G13" s="170">
        <f>SUMIF(AE14:AE14,"&lt;&gt;NOR",G14:G14)</f>
        <v>0</v>
      </c>
      <c r="H13" s="170"/>
      <c r="I13" s="170">
        <f>SUM(I14:I14)</f>
        <v>0</v>
      </c>
      <c r="J13" s="170"/>
      <c r="K13" s="170">
        <f>SUM(K14:K14)</f>
        <v>0</v>
      </c>
      <c r="L13" s="170"/>
      <c r="M13" s="170">
        <f>SUM(M14:M14)</f>
        <v>0</v>
      </c>
      <c r="N13" s="164"/>
      <c r="O13" s="164">
        <f>SUM(O14:O14)</f>
        <v>2.2000000000000001E-3</v>
      </c>
      <c r="P13" s="164"/>
      <c r="Q13" s="164">
        <f>SUM(Q14:Q14)</f>
        <v>0</v>
      </c>
      <c r="R13" s="164"/>
      <c r="S13" s="164"/>
      <c r="T13" s="165"/>
      <c r="U13" s="164">
        <f>SUM(U14:U14)</f>
        <v>0.48</v>
      </c>
      <c r="AE13" t="s">
        <v>110</v>
      </c>
    </row>
    <row r="14" spans="1:60" outlineLevel="1">
      <c r="A14" s="152">
        <v>4</v>
      </c>
      <c r="B14" s="158" t="s">
        <v>119</v>
      </c>
      <c r="C14" s="191" t="s">
        <v>120</v>
      </c>
      <c r="D14" s="160" t="s">
        <v>113</v>
      </c>
      <c r="E14" s="166">
        <v>6.8760000000000003</v>
      </c>
      <c r="F14" s="168">
        <f>H14+J14</f>
        <v>0</v>
      </c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1">
        <v>3.2000000000000003E-4</v>
      </c>
      <c r="O14" s="161">
        <f>ROUND(E14*N14,5)</f>
        <v>2.2000000000000001E-3</v>
      </c>
      <c r="P14" s="161">
        <v>0</v>
      </c>
      <c r="Q14" s="161">
        <f>ROUND(E14*P14,5)</f>
        <v>0</v>
      </c>
      <c r="R14" s="161"/>
      <c r="S14" s="161"/>
      <c r="T14" s="162">
        <v>7.0000000000000007E-2</v>
      </c>
      <c r="U14" s="161">
        <f>ROUND(E14*T14,2)</f>
        <v>0.48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>
      <c r="A15" s="153" t="s">
        <v>109</v>
      </c>
      <c r="B15" s="159" t="s">
        <v>58</v>
      </c>
      <c r="C15" s="192" t="s">
        <v>59</v>
      </c>
      <c r="D15" s="163"/>
      <c r="E15" s="167"/>
      <c r="F15" s="170"/>
      <c r="G15" s="170">
        <f>SUMIF(AE16:AE19,"&lt;&gt;NOR",G16:G19)</f>
        <v>0</v>
      </c>
      <c r="H15" s="170"/>
      <c r="I15" s="170">
        <f>SUM(I16:I19)</f>
        <v>0</v>
      </c>
      <c r="J15" s="170"/>
      <c r="K15" s="170">
        <f>SUM(K16:K19)</f>
        <v>0</v>
      </c>
      <c r="L15" s="170"/>
      <c r="M15" s="170">
        <f>SUM(M16:M19)</f>
        <v>0</v>
      </c>
      <c r="N15" s="164"/>
      <c r="O15" s="164">
        <f>SUM(O16:O19)</f>
        <v>0.37887999999999994</v>
      </c>
      <c r="P15" s="164"/>
      <c r="Q15" s="164">
        <f>SUM(Q16:Q19)</f>
        <v>4.0000000000000001E-3</v>
      </c>
      <c r="R15" s="164"/>
      <c r="S15" s="164"/>
      <c r="T15" s="165"/>
      <c r="U15" s="164">
        <f>SUM(U16:U19)</f>
        <v>8.5</v>
      </c>
      <c r="AE15" t="s">
        <v>110</v>
      </c>
    </row>
    <row r="16" spans="1:60" outlineLevel="1">
      <c r="A16" s="152">
        <v>5</v>
      </c>
      <c r="B16" s="158" t="s">
        <v>121</v>
      </c>
      <c r="C16" s="191" t="s">
        <v>122</v>
      </c>
      <c r="D16" s="160" t="s">
        <v>113</v>
      </c>
      <c r="E16" s="166">
        <v>6.8760000000000003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4.4139999999999999E-2</v>
      </c>
      <c r="O16" s="161">
        <f>ROUND(E16*N16,5)</f>
        <v>0.30351</v>
      </c>
      <c r="P16" s="161">
        <v>0</v>
      </c>
      <c r="Q16" s="161">
        <f>ROUND(E16*P16,5)</f>
        <v>0</v>
      </c>
      <c r="R16" s="161"/>
      <c r="S16" s="161"/>
      <c r="T16" s="162">
        <v>0.504</v>
      </c>
      <c r="U16" s="161">
        <f>ROUND(E16*T16,2)</f>
        <v>3.47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2">
        <v>6</v>
      </c>
      <c r="B17" s="158" t="s">
        <v>123</v>
      </c>
      <c r="C17" s="191" t="s">
        <v>124</v>
      </c>
      <c r="D17" s="160" t="s">
        <v>113</v>
      </c>
      <c r="E17" s="166">
        <v>6.8760000000000003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6.3499999999999997E-3</v>
      </c>
      <c r="O17" s="161">
        <f>ROUND(E17*N17,5)</f>
        <v>4.3659999999999997E-2</v>
      </c>
      <c r="P17" s="161">
        <v>0</v>
      </c>
      <c r="Q17" s="161">
        <f>ROUND(E17*P17,5)</f>
        <v>0</v>
      </c>
      <c r="R17" s="161"/>
      <c r="S17" s="161"/>
      <c r="T17" s="162">
        <v>0.31900000000000001</v>
      </c>
      <c r="U17" s="161">
        <f>ROUND(E17*T17,2)</f>
        <v>2.19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>
      <c r="A18" s="152">
        <v>7</v>
      </c>
      <c r="B18" s="158" t="s">
        <v>125</v>
      </c>
      <c r="C18" s="191" t="s">
        <v>126</v>
      </c>
      <c r="D18" s="160" t="s">
        <v>113</v>
      </c>
      <c r="E18" s="166">
        <v>6.8760000000000003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3.6700000000000001E-3</v>
      </c>
      <c r="O18" s="161">
        <f>ROUND(E18*N18,5)</f>
        <v>2.5229999999999999E-2</v>
      </c>
      <c r="P18" s="161">
        <v>0</v>
      </c>
      <c r="Q18" s="161">
        <f>ROUND(E18*P18,5)</f>
        <v>0</v>
      </c>
      <c r="R18" s="161"/>
      <c r="S18" s="161"/>
      <c r="T18" s="162">
        <v>0.36199999999999999</v>
      </c>
      <c r="U18" s="161">
        <f>ROUND(E18*T18,2)</f>
        <v>2.4900000000000002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>
      <c r="A19" s="152">
        <v>8</v>
      </c>
      <c r="B19" s="158" t="s">
        <v>127</v>
      </c>
      <c r="C19" s="191" t="s">
        <v>128</v>
      </c>
      <c r="D19" s="160" t="s">
        <v>129</v>
      </c>
      <c r="E19" s="166">
        <v>1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6.4799999999999996E-3</v>
      </c>
      <c r="O19" s="161">
        <f>ROUND(E19*N19,5)</f>
        <v>6.4799999999999996E-3</v>
      </c>
      <c r="P19" s="161">
        <v>4.0000000000000001E-3</v>
      </c>
      <c r="Q19" s="161">
        <f>ROUND(E19*P19,5)</f>
        <v>4.0000000000000001E-3</v>
      </c>
      <c r="R19" s="161"/>
      <c r="S19" s="161"/>
      <c r="T19" s="162">
        <v>0.35138000000000003</v>
      </c>
      <c r="U19" s="161">
        <f>ROUND(E19*T19,2)</f>
        <v>0.35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>
      <c r="A20" s="153" t="s">
        <v>109</v>
      </c>
      <c r="B20" s="159" t="s">
        <v>60</v>
      </c>
      <c r="C20" s="192" t="s">
        <v>61</v>
      </c>
      <c r="D20" s="163"/>
      <c r="E20" s="167"/>
      <c r="F20" s="170"/>
      <c r="G20" s="170">
        <f>SUMIF(AE21:AE21,"&lt;&gt;NOR",G21:G21)</f>
        <v>0</v>
      </c>
      <c r="H20" s="170"/>
      <c r="I20" s="170">
        <f>SUM(I21:I21)</f>
        <v>0</v>
      </c>
      <c r="J20" s="170"/>
      <c r="K20" s="170">
        <f>SUM(K21:K21)</f>
        <v>0</v>
      </c>
      <c r="L20" s="170"/>
      <c r="M20" s="170">
        <f>SUM(M21:M21)</f>
        <v>0</v>
      </c>
      <c r="N20" s="164"/>
      <c r="O20" s="164">
        <f>SUM(O21:O21)</f>
        <v>3.4049999999999997E-2</v>
      </c>
      <c r="P20" s="164"/>
      <c r="Q20" s="164">
        <f>SUM(Q21:Q21)</f>
        <v>0</v>
      </c>
      <c r="R20" s="164"/>
      <c r="S20" s="164"/>
      <c r="T20" s="165"/>
      <c r="U20" s="164">
        <f>SUM(U21:U21)</f>
        <v>1.86</v>
      </c>
      <c r="AE20" t="s">
        <v>110</v>
      </c>
    </row>
    <row r="21" spans="1:60" ht="20.399999999999999" outlineLevel="1">
      <c r="A21" s="152">
        <v>9</v>
      </c>
      <c r="B21" s="158" t="s">
        <v>131</v>
      </c>
      <c r="C21" s="191" t="s">
        <v>132</v>
      </c>
      <c r="D21" s="160" t="s">
        <v>133</v>
      </c>
      <c r="E21" s="166">
        <v>1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3.4049999999999997E-2</v>
      </c>
      <c r="O21" s="161">
        <f>ROUND(E21*N21,5)</f>
        <v>3.4049999999999997E-2</v>
      </c>
      <c r="P21" s="161">
        <v>0</v>
      </c>
      <c r="Q21" s="161">
        <f>ROUND(E21*P21,5)</f>
        <v>0</v>
      </c>
      <c r="R21" s="161"/>
      <c r="S21" s="161"/>
      <c r="T21" s="162">
        <v>1.86</v>
      </c>
      <c r="U21" s="161">
        <f>ROUND(E21*T21,2)</f>
        <v>1.86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>
      <c r="A22" s="153" t="s">
        <v>109</v>
      </c>
      <c r="B22" s="159" t="s">
        <v>62</v>
      </c>
      <c r="C22" s="192" t="s">
        <v>63</v>
      </c>
      <c r="D22" s="163"/>
      <c r="E22" s="167"/>
      <c r="F22" s="170"/>
      <c r="G22" s="170">
        <f>SUMIF(AE23:AE26,"&lt;&gt;NOR",G23:G26)</f>
        <v>0</v>
      </c>
      <c r="H22" s="170"/>
      <c r="I22" s="170">
        <f>SUM(I23:I26)</f>
        <v>0</v>
      </c>
      <c r="J22" s="170"/>
      <c r="K22" s="170">
        <f>SUM(K23:K26)</f>
        <v>0</v>
      </c>
      <c r="L22" s="170"/>
      <c r="M22" s="170">
        <f>SUM(M23:M26)</f>
        <v>0</v>
      </c>
      <c r="N22" s="164"/>
      <c r="O22" s="164">
        <f>SUM(O23:O26)</f>
        <v>1.3049999999999999E-2</v>
      </c>
      <c r="P22" s="164"/>
      <c r="Q22" s="164">
        <f>SUM(Q23:Q26)</f>
        <v>2.2690000000000001</v>
      </c>
      <c r="R22" s="164"/>
      <c r="S22" s="164"/>
      <c r="T22" s="165"/>
      <c r="U22" s="164">
        <f>SUM(U23:U26)</f>
        <v>11.55</v>
      </c>
      <c r="AE22" t="s">
        <v>110</v>
      </c>
    </row>
    <row r="23" spans="1:60" outlineLevel="1">
      <c r="A23" s="152">
        <v>10</v>
      </c>
      <c r="B23" s="158" t="s">
        <v>134</v>
      </c>
      <c r="C23" s="191" t="s">
        <v>135</v>
      </c>
      <c r="D23" s="160" t="s">
        <v>113</v>
      </c>
      <c r="E23" s="166">
        <v>15.34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6.7000000000000002E-4</v>
      </c>
      <c r="O23" s="161">
        <f>ROUND(E23*N23,5)</f>
        <v>1.0279999999999999E-2</v>
      </c>
      <c r="P23" s="161">
        <v>0.13100000000000001</v>
      </c>
      <c r="Q23" s="161">
        <f>ROUND(E23*P23,5)</f>
        <v>2.0095399999999999</v>
      </c>
      <c r="R23" s="161"/>
      <c r="S23" s="161"/>
      <c r="T23" s="162">
        <v>0.57182999999999995</v>
      </c>
      <c r="U23" s="161">
        <f>ROUND(E23*T23,2)</f>
        <v>8.77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>
        <v>11</v>
      </c>
      <c r="B24" s="158" t="s">
        <v>136</v>
      </c>
      <c r="C24" s="191" t="s">
        <v>137</v>
      </c>
      <c r="D24" s="160" t="s">
        <v>133</v>
      </c>
      <c r="E24" s="166">
        <v>2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0.05</v>
      </c>
      <c r="U24" s="161">
        <f>ROUND(E24*T24,2)</f>
        <v>0.1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12</v>
      </c>
      <c r="B25" s="158" t="s">
        <v>138</v>
      </c>
      <c r="C25" s="191" t="s">
        <v>139</v>
      </c>
      <c r="D25" s="160" t="s">
        <v>113</v>
      </c>
      <c r="E25" s="166">
        <v>2.3639999999999999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1.17E-3</v>
      </c>
      <c r="O25" s="161">
        <f>ROUND(E25*N25,5)</f>
        <v>2.7699999999999999E-3</v>
      </c>
      <c r="P25" s="161">
        <v>7.5999999999999998E-2</v>
      </c>
      <c r="Q25" s="161">
        <f>ROUND(E25*P25,5)</f>
        <v>0.17965999999999999</v>
      </c>
      <c r="R25" s="161"/>
      <c r="S25" s="161"/>
      <c r="T25" s="162">
        <v>0.93899999999999995</v>
      </c>
      <c r="U25" s="161">
        <f>ROUND(E25*T25,2)</f>
        <v>2.2200000000000002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2">
        <v>13</v>
      </c>
      <c r="B26" s="158" t="s">
        <v>140</v>
      </c>
      <c r="C26" s="191" t="s">
        <v>141</v>
      </c>
      <c r="D26" s="160" t="s">
        <v>113</v>
      </c>
      <c r="E26" s="166">
        <v>5.7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1">
        <v>0</v>
      </c>
      <c r="O26" s="161">
        <f>ROUND(E26*N26,5)</f>
        <v>0</v>
      </c>
      <c r="P26" s="161">
        <v>1.4E-2</v>
      </c>
      <c r="Q26" s="161">
        <f>ROUND(E26*P26,5)</f>
        <v>7.9799999999999996E-2</v>
      </c>
      <c r="R26" s="161"/>
      <c r="S26" s="161"/>
      <c r="T26" s="162">
        <v>0.08</v>
      </c>
      <c r="U26" s="161">
        <f>ROUND(E26*T26,2)</f>
        <v>0.46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114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>
      <c r="A27" s="153" t="s">
        <v>109</v>
      </c>
      <c r="B27" s="159" t="s">
        <v>64</v>
      </c>
      <c r="C27" s="192" t="s">
        <v>65</v>
      </c>
      <c r="D27" s="163"/>
      <c r="E27" s="167"/>
      <c r="F27" s="170"/>
      <c r="G27" s="170">
        <f>SUMIF(AE28:AE28,"&lt;&gt;NOR",G28:G28)</f>
        <v>0</v>
      </c>
      <c r="H27" s="170"/>
      <c r="I27" s="170">
        <f>SUM(I28:I28)</f>
        <v>0</v>
      </c>
      <c r="J27" s="170"/>
      <c r="K27" s="170">
        <f>SUM(K28:K28)</f>
        <v>0</v>
      </c>
      <c r="L27" s="170"/>
      <c r="M27" s="170">
        <f>SUM(M28:M28)</f>
        <v>0</v>
      </c>
      <c r="N27" s="164"/>
      <c r="O27" s="164">
        <f>SUM(O28:O28)</f>
        <v>0</v>
      </c>
      <c r="P27" s="164"/>
      <c r="Q27" s="164">
        <f>SUM(Q28:Q28)</f>
        <v>1.9554800000000001</v>
      </c>
      <c r="R27" s="164"/>
      <c r="S27" s="164"/>
      <c r="T27" s="165"/>
      <c r="U27" s="164">
        <f>SUM(U28:U28)</f>
        <v>14.07</v>
      </c>
      <c r="AE27" t="s">
        <v>110</v>
      </c>
    </row>
    <row r="28" spans="1:60" outlineLevel="1">
      <c r="A28" s="152">
        <v>14</v>
      </c>
      <c r="B28" s="158" t="s">
        <v>142</v>
      </c>
      <c r="C28" s="191" t="s">
        <v>143</v>
      </c>
      <c r="D28" s="160" t="s">
        <v>113</v>
      </c>
      <c r="E28" s="166">
        <v>28.757000000000001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0</v>
      </c>
      <c r="O28" s="161">
        <f>ROUND(E28*N28,5)</f>
        <v>0</v>
      </c>
      <c r="P28" s="161">
        <v>6.8000000000000005E-2</v>
      </c>
      <c r="Q28" s="161">
        <f>ROUND(E28*P28,5)</f>
        <v>1.9554800000000001</v>
      </c>
      <c r="R28" s="161"/>
      <c r="S28" s="161"/>
      <c r="T28" s="162">
        <v>0.48937999999999998</v>
      </c>
      <c r="U28" s="161">
        <f>ROUND(E28*T28,2)</f>
        <v>14.07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>
      <c r="A29" s="153" t="s">
        <v>109</v>
      </c>
      <c r="B29" s="159" t="s">
        <v>66</v>
      </c>
      <c r="C29" s="192" t="s">
        <v>67</v>
      </c>
      <c r="D29" s="163"/>
      <c r="E29" s="167"/>
      <c r="F29" s="170"/>
      <c r="G29" s="170">
        <f>SUMIF(AE30:AE30,"&lt;&gt;NOR",G30:G30)</f>
        <v>0</v>
      </c>
      <c r="H29" s="170"/>
      <c r="I29" s="170">
        <f>SUM(I30:I30)</f>
        <v>0</v>
      </c>
      <c r="J29" s="170"/>
      <c r="K29" s="170">
        <f>SUM(K30:K30)</f>
        <v>0</v>
      </c>
      <c r="L29" s="170"/>
      <c r="M29" s="170">
        <f>SUM(M30:M30)</f>
        <v>0</v>
      </c>
      <c r="N29" s="164"/>
      <c r="O29" s="164">
        <f>SUM(O30:O30)</f>
        <v>0</v>
      </c>
      <c r="P29" s="164"/>
      <c r="Q29" s="164">
        <f>SUM(Q30:Q30)</f>
        <v>0</v>
      </c>
      <c r="R29" s="164"/>
      <c r="S29" s="164"/>
      <c r="T29" s="165"/>
      <c r="U29" s="164">
        <f>SUM(U30:U30)</f>
        <v>3.74</v>
      </c>
      <c r="AE29" t="s">
        <v>110</v>
      </c>
    </row>
    <row r="30" spans="1:60" outlineLevel="1">
      <c r="A30" s="152">
        <v>15</v>
      </c>
      <c r="B30" s="158" t="s">
        <v>144</v>
      </c>
      <c r="C30" s="191" t="s">
        <v>145</v>
      </c>
      <c r="D30" s="160" t="s">
        <v>146</v>
      </c>
      <c r="E30" s="166">
        <v>1.45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2.577</v>
      </c>
      <c r="U30" s="161">
        <f>ROUND(E30*T30,2)</f>
        <v>3.74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114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>
      <c r="A31" s="153" t="s">
        <v>109</v>
      </c>
      <c r="B31" s="159" t="s">
        <v>68</v>
      </c>
      <c r="C31" s="192" t="s">
        <v>69</v>
      </c>
      <c r="D31" s="163"/>
      <c r="E31" s="167"/>
      <c r="F31" s="170"/>
      <c r="G31" s="170">
        <f>SUMIF(AE32:AE33,"&lt;&gt;NOR",G32:G33)</f>
        <v>0</v>
      </c>
      <c r="H31" s="170"/>
      <c r="I31" s="170">
        <f>SUM(I32:I33)</f>
        <v>0</v>
      </c>
      <c r="J31" s="170"/>
      <c r="K31" s="170">
        <f>SUM(K32:K33)</f>
        <v>0</v>
      </c>
      <c r="L31" s="170"/>
      <c r="M31" s="170">
        <f>SUM(M32:M33)</f>
        <v>0</v>
      </c>
      <c r="N31" s="164"/>
      <c r="O31" s="164">
        <f>SUM(O32:O33)</f>
        <v>0.12053999999999999</v>
      </c>
      <c r="P31" s="164"/>
      <c r="Q31" s="164">
        <f>SUM(Q32:Q33)</f>
        <v>0</v>
      </c>
      <c r="R31" s="164"/>
      <c r="S31" s="164"/>
      <c r="T31" s="165"/>
      <c r="U31" s="164">
        <f>SUM(U32:U33)</f>
        <v>3.38</v>
      </c>
      <c r="AE31" t="s">
        <v>110</v>
      </c>
    </row>
    <row r="32" spans="1:60" ht="20.399999999999999" outlineLevel="1">
      <c r="A32" s="152">
        <v>16</v>
      </c>
      <c r="B32" s="158" t="s">
        <v>147</v>
      </c>
      <c r="C32" s="191" t="s">
        <v>148</v>
      </c>
      <c r="D32" s="160" t="s">
        <v>129</v>
      </c>
      <c r="E32" s="166">
        <v>1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6.0269999999999997E-2</v>
      </c>
      <c r="O32" s="161">
        <f>ROUND(E32*N32,5)</f>
        <v>6.0269999999999997E-2</v>
      </c>
      <c r="P32" s="161">
        <v>0</v>
      </c>
      <c r="Q32" s="161">
        <f>ROUND(E32*P32,5)</f>
        <v>0</v>
      </c>
      <c r="R32" s="161"/>
      <c r="S32" s="161"/>
      <c r="T32" s="162">
        <v>1.694</v>
      </c>
      <c r="U32" s="161">
        <f>ROUND(E32*T32,2)</f>
        <v>1.69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2">
        <v>17</v>
      </c>
      <c r="B33" s="158" t="s">
        <v>149</v>
      </c>
      <c r="C33" s="191" t="s">
        <v>150</v>
      </c>
      <c r="D33" s="160" t="s">
        <v>129</v>
      </c>
      <c r="E33" s="166">
        <v>1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6.0269999999999997E-2</v>
      </c>
      <c r="O33" s="161">
        <f>ROUND(E33*N33,5)</f>
        <v>6.0269999999999997E-2</v>
      </c>
      <c r="P33" s="161">
        <v>0</v>
      </c>
      <c r="Q33" s="161">
        <f>ROUND(E33*P33,5)</f>
        <v>0</v>
      </c>
      <c r="R33" s="161"/>
      <c r="S33" s="161"/>
      <c r="T33" s="162">
        <v>1.694</v>
      </c>
      <c r="U33" s="161">
        <f>ROUND(E33*T33,2)</f>
        <v>1.69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114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>
      <c r="A34" s="153" t="s">
        <v>109</v>
      </c>
      <c r="B34" s="159" t="s">
        <v>70</v>
      </c>
      <c r="C34" s="192" t="s">
        <v>71</v>
      </c>
      <c r="D34" s="163"/>
      <c r="E34" s="167"/>
      <c r="F34" s="170"/>
      <c r="G34" s="170">
        <f>SUMIF(AE35:AE43,"&lt;&gt;NOR",G35:G43)</f>
        <v>0</v>
      </c>
      <c r="H34" s="170"/>
      <c r="I34" s="170">
        <f>SUM(I35:I43)</f>
        <v>0</v>
      </c>
      <c r="J34" s="170"/>
      <c r="K34" s="170">
        <f>SUM(K35:K43)</f>
        <v>0</v>
      </c>
      <c r="L34" s="170"/>
      <c r="M34" s="170">
        <f>SUM(M35:M43)</f>
        <v>0</v>
      </c>
      <c r="N34" s="164"/>
      <c r="O34" s="164">
        <f>SUM(O35:O43)</f>
        <v>4.675E-2</v>
      </c>
      <c r="P34" s="164"/>
      <c r="Q34" s="164">
        <f>SUM(Q35:Q43)</f>
        <v>0.1024</v>
      </c>
      <c r="R34" s="164"/>
      <c r="S34" s="164"/>
      <c r="T34" s="165"/>
      <c r="U34" s="164">
        <f>SUM(U35:U43)</f>
        <v>11.36</v>
      </c>
      <c r="AE34" t="s">
        <v>110</v>
      </c>
    </row>
    <row r="35" spans="1:60" outlineLevel="1">
      <c r="A35" s="152">
        <v>18</v>
      </c>
      <c r="B35" s="158" t="s">
        <v>151</v>
      </c>
      <c r="C35" s="191" t="s">
        <v>152</v>
      </c>
      <c r="D35" s="160" t="s">
        <v>133</v>
      </c>
      <c r="E35" s="166">
        <v>2</v>
      </c>
      <c r="F35" s="168">
        <f t="shared" ref="F35:F43" si="0">H35+J35</f>
        <v>0</v>
      </c>
      <c r="G35" s="169">
        <f t="shared" ref="G35:G43" si="1">ROUND(E35*F35,2)</f>
        <v>0</v>
      </c>
      <c r="H35" s="169"/>
      <c r="I35" s="169">
        <f t="shared" ref="I35:I43" si="2">ROUND(E35*H35,2)</f>
        <v>0</v>
      </c>
      <c r="J35" s="169"/>
      <c r="K35" s="169">
        <f t="shared" ref="K35:K43" si="3">ROUND(E35*J35,2)</f>
        <v>0</v>
      </c>
      <c r="L35" s="169">
        <v>21</v>
      </c>
      <c r="M35" s="169">
        <f t="shared" ref="M35:M43" si="4">G35*(1+L35/100)</f>
        <v>0</v>
      </c>
      <c r="N35" s="161">
        <v>0</v>
      </c>
      <c r="O35" s="161">
        <f t="shared" ref="O35:O43" si="5">ROUND(E35*N35,5)</f>
        <v>0</v>
      </c>
      <c r="P35" s="161">
        <v>1.933E-2</v>
      </c>
      <c r="Q35" s="161">
        <f t="shared" ref="Q35:Q43" si="6">ROUND(E35*P35,5)</f>
        <v>3.866E-2</v>
      </c>
      <c r="R35" s="161"/>
      <c r="S35" s="161"/>
      <c r="T35" s="162">
        <v>0.64383000000000001</v>
      </c>
      <c r="U35" s="161">
        <f t="shared" ref="U35:U43" si="7">ROUND(E35*T35,2)</f>
        <v>1.29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130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19</v>
      </c>
      <c r="B36" s="158" t="s">
        <v>153</v>
      </c>
      <c r="C36" s="191" t="s">
        <v>154</v>
      </c>
      <c r="D36" s="160" t="s">
        <v>133</v>
      </c>
      <c r="E36" s="166">
        <v>2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21</v>
      </c>
      <c r="M36" s="169">
        <f t="shared" si="4"/>
        <v>0</v>
      </c>
      <c r="N36" s="161">
        <v>0</v>
      </c>
      <c r="O36" s="161">
        <f t="shared" si="5"/>
        <v>0</v>
      </c>
      <c r="P36" s="161">
        <v>3.1870000000000002E-2</v>
      </c>
      <c r="Q36" s="161">
        <f t="shared" si="6"/>
        <v>6.3740000000000005E-2</v>
      </c>
      <c r="R36" s="161"/>
      <c r="S36" s="161"/>
      <c r="T36" s="162">
        <v>0.89376</v>
      </c>
      <c r="U36" s="161">
        <f t="shared" si="7"/>
        <v>1.79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130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20</v>
      </c>
      <c r="B37" s="158" t="s">
        <v>155</v>
      </c>
      <c r="C37" s="191" t="s">
        <v>156</v>
      </c>
      <c r="D37" s="160" t="s">
        <v>133</v>
      </c>
      <c r="E37" s="166">
        <v>1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21</v>
      </c>
      <c r="M37" s="169">
        <f t="shared" si="4"/>
        <v>0</v>
      </c>
      <c r="N37" s="161">
        <v>3.1800000000000001E-3</v>
      </c>
      <c r="O37" s="161">
        <f t="shared" si="5"/>
        <v>3.1800000000000001E-3</v>
      </c>
      <c r="P37" s="161">
        <v>0</v>
      </c>
      <c r="Q37" s="161">
        <f t="shared" si="6"/>
        <v>0</v>
      </c>
      <c r="R37" s="161"/>
      <c r="S37" s="161"/>
      <c r="T37" s="162">
        <v>2.5339</v>
      </c>
      <c r="U37" s="161">
        <f t="shared" si="7"/>
        <v>2.5299999999999998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133</v>
      </c>
      <c r="E38" s="166">
        <v>1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1.8669999999999999E-2</v>
      </c>
      <c r="O38" s="161">
        <f t="shared" si="5"/>
        <v>1.8669999999999999E-2</v>
      </c>
      <c r="P38" s="161">
        <v>0</v>
      </c>
      <c r="Q38" s="161">
        <f t="shared" si="6"/>
        <v>0</v>
      </c>
      <c r="R38" s="161"/>
      <c r="S38" s="161"/>
      <c r="T38" s="162">
        <v>2.92136</v>
      </c>
      <c r="U38" s="161">
        <f t="shared" si="7"/>
        <v>2.92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133</v>
      </c>
      <c r="E39" s="166">
        <v>1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1.9E-3</v>
      </c>
      <c r="O39" s="161">
        <f t="shared" si="5"/>
        <v>1.9E-3</v>
      </c>
      <c r="P39" s="161">
        <v>0</v>
      </c>
      <c r="Q39" s="161">
        <f t="shared" si="6"/>
        <v>0</v>
      </c>
      <c r="R39" s="161"/>
      <c r="S39" s="161"/>
      <c r="T39" s="162">
        <v>0</v>
      </c>
      <c r="U39" s="161">
        <f t="shared" si="7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161</v>
      </c>
      <c r="C40" s="191" t="s">
        <v>162</v>
      </c>
      <c r="D40" s="160" t="s">
        <v>163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1.09E-2</v>
      </c>
      <c r="O40" s="161">
        <f t="shared" si="5"/>
        <v>1.09E-2</v>
      </c>
      <c r="P40" s="161">
        <v>0</v>
      </c>
      <c r="Q40" s="161">
        <f t="shared" si="6"/>
        <v>0</v>
      </c>
      <c r="R40" s="161"/>
      <c r="S40" s="161"/>
      <c r="T40" s="162">
        <v>1.25</v>
      </c>
      <c r="U40" s="161">
        <f t="shared" si="7"/>
        <v>1.25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164</v>
      </c>
      <c r="C41" s="191" t="s">
        <v>165</v>
      </c>
      <c r="D41" s="160" t="s">
        <v>163</v>
      </c>
      <c r="E41" s="166">
        <v>1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1.09E-2</v>
      </c>
      <c r="O41" s="161">
        <f t="shared" si="5"/>
        <v>1.09E-2</v>
      </c>
      <c r="P41" s="161">
        <v>0</v>
      </c>
      <c r="Q41" s="161">
        <f t="shared" si="6"/>
        <v>0</v>
      </c>
      <c r="R41" s="161"/>
      <c r="S41" s="161"/>
      <c r="T41" s="162">
        <v>1.25</v>
      </c>
      <c r="U41" s="161">
        <f t="shared" si="7"/>
        <v>1.25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114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166</v>
      </c>
      <c r="C42" s="191" t="s">
        <v>167</v>
      </c>
      <c r="D42" s="160" t="s">
        <v>133</v>
      </c>
      <c r="E42" s="166">
        <v>1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1.1999999999999999E-3</v>
      </c>
      <c r="O42" s="161">
        <f t="shared" si="5"/>
        <v>1.1999999999999999E-3</v>
      </c>
      <c r="P42" s="161">
        <v>0</v>
      </c>
      <c r="Q42" s="161">
        <f t="shared" si="6"/>
        <v>0</v>
      </c>
      <c r="R42" s="161"/>
      <c r="S42" s="161"/>
      <c r="T42" s="162">
        <v>0</v>
      </c>
      <c r="U42" s="161">
        <f t="shared" si="7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168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26</v>
      </c>
      <c r="B43" s="158" t="s">
        <v>169</v>
      </c>
      <c r="C43" s="191" t="s">
        <v>170</v>
      </c>
      <c r="D43" s="160" t="s">
        <v>146</v>
      </c>
      <c r="E43" s="166">
        <v>0.2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0</v>
      </c>
      <c r="O43" s="161">
        <f t="shared" si="5"/>
        <v>0</v>
      </c>
      <c r="P43" s="161">
        <v>0</v>
      </c>
      <c r="Q43" s="161">
        <f t="shared" si="6"/>
        <v>0</v>
      </c>
      <c r="R43" s="161"/>
      <c r="S43" s="161"/>
      <c r="T43" s="162">
        <v>1.629</v>
      </c>
      <c r="U43" s="161">
        <f t="shared" si="7"/>
        <v>0.33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53" t="s">
        <v>109</v>
      </c>
      <c r="B44" s="159" t="s">
        <v>72</v>
      </c>
      <c r="C44" s="192" t="s">
        <v>73</v>
      </c>
      <c r="D44" s="163"/>
      <c r="E44" s="167"/>
      <c r="F44" s="170"/>
      <c r="G44" s="170">
        <f>SUMIF(AE45:AE47,"&lt;&gt;NOR",G45:G47)</f>
        <v>0</v>
      </c>
      <c r="H44" s="170"/>
      <c r="I44" s="170">
        <f>SUM(I45:I47)</f>
        <v>0</v>
      </c>
      <c r="J44" s="170"/>
      <c r="K44" s="170">
        <f>SUM(K45:K47)</f>
        <v>0</v>
      </c>
      <c r="L44" s="170"/>
      <c r="M44" s="170">
        <f>SUM(M45:M47)</f>
        <v>0</v>
      </c>
      <c r="N44" s="164"/>
      <c r="O44" s="164">
        <f>SUM(O45:O47)</f>
        <v>1.6480000000000002E-2</v>
      </c>
      <c r="P44" s="164"/>
      <c r="Q44" s="164">
        <f>SUM(Q45:Q47)</f>
        <v>0</v>
      </c>
      <c r="R44" s="164"/>
      <c r="S44" s="164"/>
      <c r="T44" s="165"/>
      <c r="U44" s="164">
        <f>SUM(U45:U47)</f>
        <v>1.5</v>
      </c>
      <c r="AE44" t="s">
        <v>110</v>
      </c>
    </row>
    <row r="45" spans="1:60" outlineLevel="1">
      <c r="A45" s="152">
        <v>27</v>
      </c>
      <c r="B45" s="158" t="s">
        <v>171</v>
      </c>
      <c r="C45" s="191" t="s">
        <v>172</v>
      </c>
      <c r="D45" s="160" t="s">
        <v>133</v>
      </c>
      <c r="E45" s="166">
        <v>1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1.5</v>
      </c>
      <c r="U45" s="161">
        <f>ROUND(E45*T45,2)</f>
        <v>1.5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173</v>
      </c>
      <c r="C46" s="191" t="s">
        <v>174</v>
      </c>
      <c r="D46" s="160" t="s">
        <v>133</v>
      </c>
      <c r="E46" s="166">
        <v>1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21</v>
      </c>
      <c r="M46" s="169">
        <f>G46*(1+L46/100)</f>
        <v>0</v>
      </c>
      <c r="N46" s="161">
        <v>1.38E-2</v>
      </c>
      <c r="O46" s="161">
        <f>ROUND(E46*N46,5)</f>
        <v>1.38E-2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168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29</v>
      </c>
      <c r="B47" s="158" t="s">
        <v>175</v>
      </c>
      <c r="C47" s="191" t="s">
        <v>176</v>
      </c>
      <c r="D47" s="160" t="s">
        <v>133</v>
      </c>
      <c r="E47" s="166">
        <v>2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21</v>
      </c>
      <c r="M47" s="169">
        <f>G47*(1+L47/100)</f>
        <v>0</v>
      </c>
      <c r="N47" s="161">
        <v>1.34E-3</v>
      </c>
      <c r="O47" s="161">
        <f>ROUND(E47*N47,5)</f>
        <v>2.6800000000000001E-3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168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>
      <c r="A48" s="153" t="s">
        <v>109</v>
      </c>
      <c r="B48" s="159" t="s">
        <v>74</v>
      </c>
      <c r="C48" s="192" t="s">
        <v>75</v>
      </c>
      <c r="D48" s="163"/>
      <c r="E48" s="167"/>
      <c r="F48" s="170"/>
      <c r="G48" s="170">
        <f>SUMIF(AE49:AE54,"&lt;&gt;NOR",G49:G54)</f>
        <v>0</v>
      </c>
      <c r="H48" s="170"/>
      <c r="I48" s="170">
        <f>SUM(I49:I54)</f>
        <v>0</v>
      </c>
      <c r="J48" s="170"/>
      <c r="K48" s="170">
        <f>SUM(K49:K54)</f>
        <v>0</v>
      </c>
      <c r="L48" s="170"/>
      <c r="M48" s="170">
        <f>SUM(M49:M54)</f>
        <v>0</v>
      </c>
      <c r="N48" s="164"/>
      <c r="O48" s="164">
        <f>SUM(O49:O54)</f>
        <v>0.13140999999999997</v>
      </c>
      <c r="P48" s="164"/>
      <c r="Q48" s="164">
        <f>SUM(Q49:Q54)</f>
        <v>0</v>
      </c>
      <c r="R48" s="164"/>
      <c r="S48" s="164"/>
      <c r="T48" s="165"/>
      <c r="U48" s="164">
        <f>SUM(U49:U54)</f>
        <v>8.49</v>
      </c>
      <c r="AE48" t="s">
        <v>110</v>
      </c>
    </row>
    <row r="49" spans="1:60" outlineLevel="1">
      <c r="A49" s="152">
        <v>30</v>
      </c>
      <c r="B49" s="158" t="s">
        <v>177</v>
      </c>
      <c r="C49" s="191" t="s">
        <v>178</v>
      </c>
      <c r="D49" s="160" t="s">
        <v>113</v>
      </c>
      <c r="E49" s="166">
        <v>5.7</v>
      </c>
      <c r="F49" s="168">
        <f t="shared" ref="F49:F54" si="8">H49+J49</f>
        <v>0</v>
      </c>
      <c r="G49" s="169">
        <f t="shared" ref="G49:G54" si="9">ROUND(E49*F49,2)</f>
        <v>0</v>
      </c>
      <c r="H49" s="169"/>
      <c r="I49" s="169">
        <f t="shared" ref="I49:I54" si="10">ROUND(E49*H49,2)</f>
        <v>0</v>
      </c>
      <c r="J49" s="169"/>
      <c r="K49" s="169">
        <f t="shared" ref="K49:K54" si="11">ROUND(E49*J49,2)</f>
        <v>0</v>
      </c>
      <c r="L49" s="169">
        <v>21</v>
      </c>
      <c r="M49" s="169">
        <f t="shared" ref="M49:M54" si="12">G49*(1+L49/100)</f>
        <v>0</v>
      </c>
      <c r="N49" s="161">
        <v>0</v>
      </c>
      <c r="O49" s="161">
        <f t="shared" ref="O49:O54" si="13">ROUND(E49*N49,5)</f>
        <v>0</v>
      </c>
      <c r="P49" s="161">
        <v>0</v>
      </c>
      <c r="Q49" s="161">
        <f t="shared" ref="Q49:Q54" si="14">ROUND(E49*P49,5)</f>
        <v>0</v>
      </c>
      <c r="R49" s="161"/>
      <c r="S49" s="161"/>
      <c r="T49" s="162">
        <v>0.255</v>
      </c>
      <c r="U49" s="161">
        <f t="shared" ref="U49:U54" si="15">ROUND(E49*T49,2)</f>
        <v>1.45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>
        <v>31</v>
      </c>
      <c r="B50" s="158" t="s">
        <v>179</v>
      </c>
      <c r="C50" s="191" t="s">
        <v>180</v>
      </c>
      <c r="D50" s="160" t="s">
        <v>113</v>
      </c>
      <c r="E50" s="166">
        <v>5.7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21</v>
      </c>
      <c r="M50" s="169">
        <f t="shared" si="12"/>
        <v>0</v>
      </c>
      <c r="N50" s="161">
        <v>2.1000000000000001E-4</v>
      </c>
      <c r="O50" s="161">
        <f t="shared" si="13"/>
        <v>1.1999999999999999E-3</v>
      </c>
      <c r="P50" s="161">
        <v>0</v>
      </c>
      <c r="Q50" s="161">
        <f t="shared" si="14"/>
        <v>0</v>
      </c>
      <c r="R50" s="161"/>
      <c r="S50" s="161"/>
      <c r="T50" s="162">
        <v>0.05</v>
      </c>
      <c r="U50" s="161">
        <f t="shared" si="15"/>
        <v>0.28999999999999998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>
      <c r="A51" s="152">
        <v>32</v>
      </c>
      <c r="B51" s="158" t="s">
        <v>181</v>
      </c>
      <c r="C51" s="191" t="s">
        <v>182</v>
      </c>
      <c r="D51" s="160" t="s">
        <v>113</v>
      </c>
      <c r="E51" s="166">
        <v>5.7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21</v>
      </c>
      <c r="M51" s="169">
        <f t="shared" si="12"/>
        <v>0</v>
      </c>
      <c r="N51" s="161">
        <v>3.5200000000000001E-3</v>
      </c>
      <c r="O51" s="161">
        <f t="shared" si="13"/>
        <v>2.0060000000000001E-2</v>
      </c>
      <c r="P51" s="161">
        <v>0</v>
      </c>
      <c r="Q51" s="161">
        <f t="shared" si="14"/>
        <v>0</v>
      </c>
      <c r="R51" s="161"/>
      <c r="S51" s="161"/>
      <c r="T51" s="162">
        <v>0.97</v>
      </c>
      <c r="U51" s="161">
        <f t="shared" si="15"/>
        <v>5.53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33</v>
      </c>
      <c r="B52" s="158" t="s">
        <v>183</v>
      </c>
      <c r="C52" s="191" t="s">
        <v>184</v>
      </c>
      <c r="D52" s="160" t="s">
        <v>113</v>
      </c>
      <c r="E52" s="166">
        <v>5.7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21</v>
      </c>
      <c r="M52" s="169">
        <f t="shared" si="12"/>
        <v>0</v>
      </c>
      <c r="N52" s="161">
        <v>1.9199999999999998E-2</v>
      </c>
      <c r="O52" s="161">
        <f t="shared" si="13"/>
        <v>0.10944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168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34</v>
      </c>
      <c r="B53" s="158" t="s">
        <v>185</v>
      </c>
      <c r="C53" s="191" t="s">
        <v>186</v>
      </c>
      <c r="D53" s="160" t="s">
        <v>0</v>
      </c>
      <c r="E53" s="166">
        <v>8.9150700000000001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21</v>
      </c>
      <c r="M53" s="169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</v>
      </c>
      <c r="U53" s="161">
        <f t="shared" si="15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>
      <c r="A54" s="152">
        <v>35</v>
      </c>
      <c r="B54" s="158" t="s">
        <v>187</v>
      </c>
      <c r="C54" s="191" t="s">
        <v>188</v>
      </c>
      <c r="D54" s="160" t="s">
        <v>189</v>
      </c>
      <c r="E54" s="166">
        <v>8.9</v>
      </c>
      <c r="F54" s="168">
        <f t="shared" si="8"/>
        <v>0</v>
      </c>
      <c r="G54" s="169">
        <f t="shared" si="9"/>
        <v>0</v>
      </c>
      <c r="H54" s="169"/>
      <c r="I54" s="169">
        <f t="shared" si="10"/>
        <v>0</v>
      </c>
      <c r="J54" s="169"/>
      <c r="K54" s="169">
        <f t="shared" si="11"/>
        <v>0</v>
      </c>
      <c r="L54" s="169">
        <v>21</v>
      </c>
      <c r="M54" s="169">
        <f t="shared" si="12"/>
        <v>0</v>
      </c>
      <c r="N54" s="161">
        <v>8.0000000000000007E-5</v>
      </c>
      <c r="O54" s="161">
        <f t="shared" si="13"/>
        <v>7.1000000000000002E-4</v>
      </c>
      <c r="P54" s="161">
        <v>0</v>
      </c>
      <c r="Q54" s="161">
        <f t="shared" si="14"/>
        <v>0</v>
      </c>
      <c r="R54" s="161"/>
      <c r="S54" s="161"/>
      <c r="T54" s="162">
        <v>0.13719999999999999</v>
      </c>
      <c r="U54" s="161">
        <f t="shared" si="15"/>
        <v>1.22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76</v>
      </c>
      <c r="C55" s="192" t="s">
        <v>77</v>
      </c>
      <c r="D55" s="163"/>
      <c r="E55" s="167"/>
      <c r="F55" s="170"/>
      <c r="G55" s="170">
        <f>SUMIF(AE56:AE59,"&lt;&gt;NOR",G56:G59)</f>
        <v>0</v>
      </c>
      <c r="H55" s="170"/>
      <c r="I55" s="170">
        <f>SUM(I56:I59)</f>
        <v>0</v>
      </c>
      <c r="J55" s="170"/>
      <c r="K55" s="170">
        <f>SUM(K56:K59)</f>
        <v>0</v>
      </c>
      <c r="L55" s="170"/>
      <c r="M55" s="170">
        <f>SUM(M56:M59)</f>
        <v>0</v>
      </c>
      <c r="N55" s="164"/>
      <c r="O55" s="164">
        <f>SUM(O56:O59)</f>
        <v>0.36553999999999998</v>
      </c>
      <c r="P55" s="164"/>
      <c r="Q55" s="164">
        <f>SUM(Q56:Q59)</f>
        <v>0</v>
      </c>
      <c r="R55" s="164"/>
      <c r="S55" s="164"/>
      <c r="T55" s="165"/>
      <c r="U55" s="164">
        <f>SUM(U56:U59)</f>
        <v>24.18</v>
      </c>
      <c r="AE55" t="s">
        <v>110</v>
      </c>
    </row>
    <row r="56" spans="1:60" outlineLevel="1">
      <c r="A56" s="152">
        <v>36</v>
      </c>
      <c r="B56" s="158" t="s">
        <v>190</v>
      </c>
      <c r="C56" s="191" t="s">
        <v>191</v>
      </c>
      <c r="D56" s="160" t="s">
        <v>113</v>
      </c>
      <c r="E56" s="166">
        <v>23.056999999999999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0.33</v>
      </c>
      <c r="U56" s="161">
        <f>ROUND(E56*T56,2)</f>
        <v>7.61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.399999999999999" outlineLevel="1">
      <c r="A57" s="152">
        <v>37</v>
      </c>
      <c r="B57" s="158" t="s">
        <v>192</v>
      </c>
      <c r="C57" s="191" t="s">
        <v>193</v>
      </c>
      <c r="D57" s="160" t="s">
        <v>113</v>
      </c>
      <c r="E57" s="166">
        <v>15.417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4.5100000000000001E-3</v>
      </c>
      <c r="O57" s="161">
        <f>ROUND(E57*N57,5)</f>
        <v>6.9529999999999995E-2</v>
      </c>
      <c r="P57" s="161">
        <v>0</v>
      </c>
      <c r="Q57" s="161">
        <f>ROUND(E57*P57,5)</f>
        <v>0</v>
      </c>
      <c r="R57" s="161"/>
      <c r="S57" s="161"/>
      <c r="T57" s="162">
        <v>1.0746</v>
      </c>
      <c r="U57" s="161">
        <f>ROUND(E57*T57,2)</f>
        <v>16.57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38</v>
      </c>
      <c r="B58" s="158" t="s">
        <v>194</v>
      </c>
      <c r="C58" s="191" t="s">
        <v>195</v>
      </c>
      <c r="D58" s="160" t="s">
        <v>113</v>
      </c>
      <c r="E58" s="166">
        <v>15.417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1.9199999999999998E-2</v>
      </c>
      <c r="O58" s="161">
        <f>ROUND(E58*N58,5)</f>
        <v>0.29601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168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39</v>
      </c>
      <c r="B59" s="158" t="s">
        <v>196</v>
      </c>
      <c r="C59" s="191" t="s">
        <v>197</v>
      </c>
      <c r="D59" s="160" t="s">
        <v>0</v>
      </c>
      <c r="E59" s="166">
        <v>23.579840000000001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0</v>
      </c>
      <c r="O59" s="161">
        <f>ROUND(E59*N59,5)</f>
        <v>0</v>
      </c>
      <c r="P59" s="161">
        <v>0</v>
      </c>
      <c r="Q59" s="161">
        <f>ROUND(E59*P59,5)</f>
        <v>0</v>
      </c>
      <c r="R59" s="161"/>
      <c r="S59" s="161"/>
      <c r="T59" s="162">
        <v>0</v>
      </c>
      <c r="U59" s="161">
        <f>ROUND(E59*T59,2)</f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114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>
      <c r="A60" s="153" t="s">
        <v>109</v>
      </c>
      <c r="B60" s="159" t="s">
        <v>78</v>
      </c>
      <c r="C60" s="192" t="s">
        <v>79</v>
      </c>
      <c r="D60" s="163"/>
      <c r="E60" s="167"/>
      <c r="F60" s="170"/>
      <c r="G60" s="170">
        <f>SUMIF(AE61:AE62,"&lt;&gt;NOR",G61:G62)</f>
        <v>0</v>
      </c>
      <c r="H60" s="170"/>
      <c r="I60" s="170">
        <f>SUM(I61:I62)</f>
        <v>0</v>
      </c>
      <c r="J60" s="170"/>
      <c r="K60" s="170">
        <f>SUM(K61:K62)</f>
        <v>0</v>
      </c>
      <c r="L60" s="170"/>
      <c r="M60" s="170">
        <f>SUM(M61:M62)</f>
        <v>0</v>
      </c>
      <c r="N60" s="164"/>
      <c r="O60" s="164">
        <f>SUM(O61:O62)</f>
        <v>2.47E-3</v>
      </c>
      <c r="P60" s="164"/>
      <c r="Q60" s="164">
        <f>SUM(Q61:Q62)</f>
        <v>0</v>
      </c>
      <c r="R60" s="164"/>
      <c r="S60" s="164"/>
      <c r="T60" s="165"/>
      <c r="U60" s="164">
        <f>SUM(U61:U62)</f>
        <v>0.91999999999999993</v>
      </c>
      <c r="AE60" t="s">
        <v>110</v>
      </c>
    </row>
    <row r="61" spans="1:60" outlineLevel="1">
      <c r="A61" s="152">
        <v>40</v>
      </c>
      <c r="B61" s="158" t="s">
        <v>198</v>
      </c>
      <c r="C61" s="191" t="s">
        <v>199</v>
      </c>
      <c r="D61" s="160" t="s">
        <v>113</v>
      </c>
      <c r="E61" s="166">
        <v>6.8760000000000003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6.9999999999999994E-5</v>
      </c>
      <c r="O61" s="161">
        <f>ROUND(E61*N61,5)</f>
        <v>4.8000000000000001E-4</v>
      </c>
      <c r="P61" s="161">
        <v>0</v>
      </c>
      <c r="Q61" s="161">
        <f>ROUND(E61*P61,5)</f>
        <v>0</v>
      </c>
      <c r="R61" s="161"/>
      <c r="S61" s="161"/>
      <c r="T61" s="162">
        <v>3.2480000000000002E-2</v>
      </c>
      <c r="U61" s="161">
        <f>ROUND(E61*T61,2)</f>
        <v>0.22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>
        <v>41</v>
      </c>
      <c r="B62" s="158" t="s">
        <v>200</v>
      </c>
      <c r="C62" s="191" t="s">
        <v>201</v>
      </c>
      <c r="D62" s="160" t="s">
        <v>113</v>
      </c>
      <c r="E62" s="166">
        <v>6.8760000000000003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2.9E-4</v>
      </c>
      <c r="O62" s="161">
        <f>ROUND(E62*N62,5)</f>
        <v>1.99E-3</v>
      </c>
      <c r="P62" s="161">
        <v>0</v>
      </c>
      <c r="Q62" s="161">
        <f>ROUND(E62*P62,5)</f>
        <v>0</v>
      </c>
      <c r="R62" s="161"/>
      <c r="S62" s="161"/>
      <c r="T62" s="162">
        <v>0.10191</v>
      </c>
      <c r="U62" s="161">
        <f>ROUND(E62*T62,2)</f>
        <v>0.7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109</v>
      </c>
      <c r="B63" s="159" t="s">
        <v>80</v>
      </c>
      <c r="C63" s="192" t="s">
        <v>81</v>
      </c>
      <c r="D63" s="163"/>
      <c r="E63" s="167"/>
      <c r="F63" s="170"/>
      <c r="G63" s="170">
        <f>SUMIF(AE64:AE69,"&lt;&gt;NOR",G64:G69)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64"/>
      <c r="O63" s="164">
        <f>SUM(O64:O69)</f>
        <v>0</v>
      </c>
      <c r="P63" s="164"/>
      <c r="Q63" s="164">
        <f>SUM(Q64:Q69)</f>
        <v>0</v>
      </c>
      <c r="R63" s="164"/>
      <c r="S63" s="164"/>
      <c r="T63" s="165"/>
      <c r="U63" s="164">
        <f>SUM(U64:U69)</f>
        <v>11.39</v>
      </c>
      <c r="AE63" t="s">
        <v>110</v>
      </c>
    </row>
    <row r="64" spans="1:60" outlineLevel="1">
      <c r="A64" s="152">
        <v>42</v>
      </c>
      <c r="B64" s="158" t="s">
        <v>202</v>
      </c>
      <c r="C64" s="191" t="s">
        <v>203</v>
      </c>
      <c r="D64" s="160" t="s">
        <v>146</v>
      </c>
      <c r="E64" s="166">
        <v>4.5</v>
      </c>
      <c r="F64" s="168">
        <f t="shared" ref="F64:F69" si="16">H64+J64</f>
        <v>0</v>
      </c>
      <c r="G64" s="169">
        <f t="shared" ref="G64:G69" si="17">ROUND(E64*F64,2)</f>
        <v>0</v>
      </c>
      <c r="H64" s="169"/>
      <c r="I64" s="169">
        <f t="shared" ref="I64:I69" si="18">ROUND(E64*H64,2)</f>
        <v>0</v>
      </c>
      <c r="J64" s="169"/>
      <c r="K64" s="169">
        <f t="shared" ref="K64:K69" si="19">ROUND(E64*J64,2)</f>
        <v>0</v>
      </c>
      <c r="L64" s="169">
        <v>21</v>
      </c>
      <c r="M64" s="169">
        <f t="shared" ref="M64:M69" si="20">G64*(1+L64/100)</f>
        <v>0</v>
      </c>
      <c r="N64" s="161">
        <v>0</v>
      </c>
      <c r="O64" s="161">
        <f t="shared" ref="O64:O69" si="21">ROUND(E64*N64,5)</f>
        <v>0</v>
      </c>
      <c r="P64" s="161">
        <v>0</v>
      </c>
      <c r="Q64" s="161">
        <f t="shared" ref="Q64:Q69" si="22">ROUND(E64*P64,5)</f>
        <v>0</v>
      </c>
      <c r="R64" s="161"/>
      <c r="S64" s="161"/>
      <c r="T64" s="162">
        <v>0.16400000000000001</v>
      </c>
      <c r="U64" s="161">
        <f t="shared" ref="U64:U69" si="23">ROUND(E64*T64,2)</f>
        <v>0.74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43</v>
      </c>
      <c r="B65" s="158" t="s">
        <v>204</v>
      </c>
      <c r="C65" s="191" t="s">
        <v>205</v>
      </c>
      <c r="D65" s="160" t="s">
        <v>146</v>
      </c>
      <c r="E65" s="166">
        <v>4.5</v>
      </c>
      <c r="F65" s="168">
        <f t="shared" si="16"/>
        <v>0</v>
      </c>
      <c r="G65" s="169">
        <f t="shared" si="17"/>
        <v>0</v>
      </c>
      <c r="H65" s="169"/>
      <c r="I65" s="169">
        <f t="shared" si="18"/>
        <v>0</v>
      </c>
      <c r="J65" s="169"/>
      <c r="K65" s="169">
        <f t="shared" si="19"/>
        <v>0</v>
      </c>
      <c r="L65" s="169">
        <v>21</v>
      </c>
      <c r="M65" s="169">
        <f t="shared" si="20"/>
        <v>0</v>
      </c>
      <c r="N65" s="161">
        <v>0</v>
      </c>
      <c r="O65" s="161">
        <f t="shared" si="21"/>
        <v>0</v>
      </c>
      <c r="P65" s="161">
        <v>0</v>
      </c>
      <c r="Q65" s="161">
        <f t="shared" si="22"/>
        <v>0</v>
      </c>
      <c r="R65" s="161"/>
      <c r="S65" s="161"/>
      <c r="T65" s="162">
        <v>0.93300000000000005</v>
      </c>
      <c r="U65" s="161">
        <f t="shared" si="23"/>
        <v>4.2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44</v>
      </c>
      <c r="B66" s="158" t="s">
        <v>206</v>
      </c>
      <c r="C66" s="191" t="s">
        <v>207</v>
      </c>
      <c r="D66" s="160" t="s">
        <v>146</v>
      </c>
      <c r="E66" s="166">
        <v>4.5</v>
      </c>
      <c r="F66" s="168">
        <f t="shared" si="16"/>
        <v>0</v>
      </c>
      <c r="G66" s="169">
        <f t="shared" si="17"/>
        <v>0</v>
      </c>
      <c r="H66" s="169"/>
      <c r="I66" s="169">
        <f t="shared" si="18"/>
        <v>0</v>
      </c>
      <c r="J66" s="169"/>
      <c r="K66" s="169">
        <f t="shared" si="19"/>
        <v>0</v>
      </c>
      <c r="L66" s="169">
        <v>21</v>
      </c>
      <c r="M66" s="169">
        <f t="shared" si="20"/>
        <v>0</v>
      </c>
      <c r="N66" s="161">
        <v>0</v>
      </c>
      <c r="O66" s="161">
        <f t="shared" si="21"/>
        <v>0</v>
      </c>
      <c r="P66" s="161">
        <v>0</v>
      </c>
      <c r="Q66" s="161">
        <f t="shared" si="22"/>
        <v>0</v>
      </c>
      <c r="R66" s="161"/>
      <c r="S66" s="161"/>
      <c r="T66" s="162">
        <v>0.49</v>
      </c>
      <c r="U66" s="161">
        <f t="shared" si="23"/>
        <v>2.21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45</v>
      </c>
      <c r="B67" s="158" t="s">
        <v>208</v>
      </c>
      <c r="C67" s="191" t="s">
        <v>209</v>
      </c>
      <c r="D67" s="160" t="s">
        <v>146</v>
      </c>
      <c r="E67" s="166">
        <v>8.67</v>
      </c>
      <c r="F67" s="168">
        <f t="shared" si="16"/>
        <v>0</v>
      </c>
      <c r="G67" s="169">
        <f t="shared" si="17"/>
        <v>0</v>
      </c>
      <c r="H67" s="169"/>
      <c r="I67" s="169">
        <f t="shared" si="18"/>
        <v>0</v>
      </c>
      <c r="J67" s="169"/>
      <c r="K67" s="169">
        <f t="shared" si="19"/>
        <v>0</v>
      </c>
      <c r="L67" s="169">
        <v>21</v>
      </c>
      <c r="M67" s="169">
        <f t="shared" si="20"/>
        <v>0</v>
      </c>
      <c r="N67" s="161">
        <v>0</v>
      </c>
      <c r="O67" s="161">
        <f t="shared" si="21"/>
        <v>0</v>
      </c>
      <c r="P67" s="161">
        <v>0</v>
      </c>
      <c r="Q67" s="161">
        <f t="shared" si="22"/>
        <v>0</v>
      </c>
      <c r="R67" s="161"/>
      <c r="S67" s="161"/>
      <c r="T67" s="162">
        <v>0</v>
      </c>
      <c r="U67" s="161">
        <f t="shared" si="23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46</v>
      </c>
      <c r="B68" s="158" t="s">
        <v>210</v>
      </c>
      <c r="C68" s="191" t="s">
        <v>211</v>
      </c>
      <c r="D68" s="160" t="s">
        <v>146</v>
      </c>
      <c r="E68" s="166">
        <v>4.5</v>
      </c>
      <c r="F68" s="168">
        <f t="shared" si="16"/>
        <v>0</v>
      </c>
      <c r="G68" s="169">
        <f t="shared" si="17"/>
        <v>0</v>
      </c>
      <c r="H68" s="169"/>
      <c r="I68" s="169">
        <f t="shared" si="18"/>
        <v>0</v>
      </c>
      <c r="J68" s="169"/>
      <c r="K68" s="169">
        <f t="shared" si="19"/>
        <v>0</v>
      </c>
      <c r="L68" s="169">
        <v>21</v>
      </c>
      <c r="M68" s="169">
        <f t="shared" si="20"/>
        <v>0</v>
      </c>
      <c r="N68" s="161">
        <v>0</v>
      </c>
      <c r="O68" s="161">
        <f t="shared" si="21"/>
        <v>0</v>
      </c>
      <c r="P68" s="161">
        <v>0</v>
      </c>
      <c r="Q68" s="161">
        <f t="shared" si="22"/>
        <v>0</v>
      </c>
      <c r="R68" s="161"/>
      <c r="S68" s="161"/>
      <c r="T68" s="162">
        <v>0.94199999999999995</v>
      </c>
      <c r="U68" s="161">
        <f t="shared" si="23"/>
        <v>4.24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47</v>
      </c>
      <c r="B69" s="158" t="s">
        <v>212</v>
      </c>
      <c r="C69" s="191" t="s">
        <v>213</v>
      </c>
      <c r="D69" s="160" t="s">
        <v>146</v>
      </c>
      <c r="E69" s="166">
        <v>4.5</v>
      </c>
      <c r="F69" s="168">
        <f t="shared" si="16"/>
        <v>0</v>
      </c>
      <c r="G69" s="169">
        <f t="shared" si="17"/>
        <v>0</v>
      </c>
      <c r="H69" s="169"/>
      <c r="I69" s="169">
        <f t="shared" si="18"/>
        <v>0</v>
      </c>
      <c r="J69" s="169"/>
      <c r="K69" s="169">
        <f t="shared" si="19"/>
        <v>0</v>
      </c>
      <c r="L69" s="169">
        <v>21</v>
      </c>
      <c r="M69" s="169">
        <f t="shared" si="20"/>
        <v>0</v>
      </c>
      <c r="N69" s="161">
        <v>0</v>
      </c>
      <c r="O69" s="161">
        <f t="shared" si="21"/>
        <v>0</v>
      </c>
      <c r="P69" s="161">
        <v>0</v>
      </c>
      <c r="Q69" s="161">
        <f t="shared" si="22"/>
        <v>0</v>
      </c>
      <c r="R69" s="161"/>
      <c r="S69" s="161"/>
      <c r="T69" s="162">
        <v>0</v>
      </c>
      <c r="U69" s="161">
        <f t="shared" si="23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>
      <c r="A70" s="153" t="s">
        <v>109</v>
      </c>
      <c r="B70" s="159" t="s">
        <v>82</v>
      </c>
      <c r="C70" s="192" t="s">
        <v>27</v>
      </c>
      <c r="D70" s="163"/>
      <c r="E70" s="167"/>
      <c r="F70" s="170"/>
      <c r="G70" s="170">
        <f>SUMIF(AE71:AE71,"&lt;&gt;NOR",G71:G71)</f>
        <v>0</v>
      </c>
      <c r="H70" s="170"/>
      <c r="I70" s="170">
        <f>SUM(I71:I71)</f>
        <v>0</v>
      </c>
      <c r="J70" s="170"/>
      <c r="K70" s="170">
        <f>SUM(K71:K71)</f>
        <v>0</v>
      </c>
      <c r="L70" s="170"/>
      <c r="M70" s="170">
        <f>SUM(M71:M71)</f>
        <v>0</v>
      </c>
      <c r="N70" s="164"/>
      <c r="O70" s="164">
        <f>SUM(O71:O71)</f>
        <v>0</v>
      </c>
      <c r="P70" s="164"/>
      <c r="Q70" s="164">
        <f>SUM(Q71:Q71)</f>
        <v>0</v>
      </c>
      <c r="R70" s="164"/>
      <c r="S70" s="164"/>
      <c r="T70" s="165"/>
      <c r="U70" s="164">
        <f>SUM(U71:U71)</f>
        <v>0</v>
      </c>
      <c r="AE70" t="s">
        <v>110</v>
      </c>
    </row>
    <row r="71" spans="1:60" ht="20.399999999999999" outlineLevel="1">
      <c r="A71" s="152">
        <v>48</v>
      </c>
      <c r="B71" s="158" t="s">
        <v>214</v>
      </c>
      <c r="C71" s="191" t="s">
        <v>215</v>
      </c>
      <c r="D71" s="160" t="s">
        <v>216</v>
      </c>
      <c r="E71" s="166">
        <v>1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>
      <c r="A72" s="153" t="s">
        <v>109</v>
      </c>
      <c r="B72" s="159" t="s">
        <v>83</v>
      </c>
      <c r="C72" s="192" t="s">
        <v>26</v>
      </c>
      <c r="D72" s="163"/>
      <c r="E72" s="167"/>
      <c r="F72" s="170"/>
      <c r="G72" s="170">
        <f>SUMIF(AE73:AE79,"&lt;&gt;NOR",G73:G79)</f>
        <v>0</v>
      </c>
      <c r="H72" s="170"/>
      <c r="I72" s="170">
        <f>SUM(I73:I79)</f>
        <v>0</v>
      </c>
      <c r="J72" s="170"/>
      <c r="K72" s="170">
        <f>SUM(K73:K79)</f>
        <v>0</v>
      </c>
      <c r="L72" s="170"/>
      <c r="M72" s="170">
        <f>SUM(M73:M79)</f>
        <v>0</v>
      </c>
      <c r="N72" s="164"/>
      <c r="O72" s="164">
        <f>SUM(O73:O79)</f>
        <v>0</v>
      </c>
      <c r="P72" s="164"/>
      <c r="Q72" s="164">
        <f>SUM(Q73:Q79)</f>
        <v>0</v>
      </c>
      <c r="R72" s="164"/>
      <c r="S72" s="164"/>
      <c r="T72" s="165"/>
      <c r="U72" s="164">
        <f>SUM(U73:U79)</f>
        <v>10</v>
      </c>
      <c r="AE72" t="s">
        <v>110</v>
      </c>
    </row>
    <row r="73" spans="1:60" outlineLevel="1">
      <c r="A73" s="152">
        <v>49</v>
      </c>
      <c r="B73" s="158" t="s">
        <v>217</v>
      </c>
      <c r="C73" s="191" t="s">
        <v>218</v>
      </c>
      <c r="D73" s="160" t="s">
        <v>216</v>
      </c>
      <c r="E73" s="166">
        <v>1</v>
      </c>
      <c r="F73" s="168">
        <f t="shared" ref="F73:F79" si="24">H73+J73</f>
        <v>0</v>
      </c>
      <c r="G73" s="169">
        <f t="shared" ref="G73:G79" si="25">ROUND(E73*F73,2)</f>
        <v>0</v>
      </c>
      <c r="H73" s="169"/>
      <c r="I73" s="169">
        <f t="shared" ref="I73:I79" si="26">ROUND(E73*H73,2)</f>
        <v>0</v>
      </c>
      <c r="J73" s="169"/>
      <c r="K73" s="169">
        <f t="shared" ref="K73:K79" si="27">ROUND(E73*J73,2)</f>
        <v>0</v>
      </c>
      <c r="L73" s="169">
        <v>21</v>
      </c>
      <c r="M73" s="169">
        <f t="shared" ref="M73:M79" si="28">G73*(1+L73/100)</f>
        <v>0</v>
      </c>
      <c r="N73" s="161">
        <v>0</v>
      </c>
      <c r="O73" s="161">
        <f t="shared" ref="O73:O79" si="29">ROUND(E73*N73,5)</f>
        <v>0</v>
      </c>
      <c r="P73" s="161">
        <v>0</v>
      </c>
      <c r="Q73" s="161">
        <f t="shared" ref="Q73:Q79" si="30">ROUND(E73*P73,5)</f>
        <v>0</v>
      </c>
      <c r="R73" s="161"/>
      <c r="S73" s="161"/>
      <c r="T73" s="162">
        <v>0</v>
      </c>
      <c r="U73" s="161">
        <f t="shared" ref="U73:U79" si="31"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50</v>
      </c>
      <c r="B74" s="158" t="s">
        <v>219</v>
      </c>
      <c r="C74" s="191" t="s">
        <v>220</v>
      </c>
      <c r="D74" s="160" t="s">
        <v>216</v>
      </c>
      <c r="E74" s="166">
        <v>1</v>
      </c>
      <c r="F74" s="168">
        <f t="shared" si="24"/>
        <v>0</v>
      </c>
      <c r="G74" s="169">
        <f t="shared" si="25"/>
        <v>0</v>
      </c>
      <c r="H74" s="169"/>
      <c r="I74" s="169">
        <f t="shared" si="26"/>
        <v>0</v>
      </c>
      <c r="J74" s="169"/>
      <c r="K74" s="169">
        <f t="shared" si="27"/>
        <v>0</v>
      </c>
      <c r="L74" s="169">
        <v>21</v>
      </c>
      <c r="M74" s="169">
        <f t="shared" si="28"/>
        <v>0</v>
      </c>
      <c r="N74" s="161">
        <v>0</v>
      </c>
      <c r="O74" s="161">
        <f t="shared" si="29"/>
        <v>0</v>
      </c>
      <c r="P74" s="161">
        <v>0</v>
      </c>
      <c r="Q74" s="161">
        <f t="shared" si="30"/>
        <v>0</v>
      </c>
      <c r="R74" s="161"/>
      <c r="S74" s="161"/>
      <c r="T74" s="162">
        <v>0</v>
      </c>
      <c r="U74" s="161">
        <f t="shared" si="3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51</v>
      </c>
      <c r="B75" s="158" t="s">
        <v>221</v>
      </c>
      <c r="C75" s="191" t="s">
        <v>222</v>
      </c>
      <c r="D75" s="160" t="s">
        <v>216</v>
      </c>
      <c r="E75" s="166">
        <v>1</v>
      </c>
      <c r="F75" s="168">
        <f t="shared" si="24"/>
        <v>0</v>
      </c>
      <c r="G75" s="169">
        <f t="shared" si="25"/>
        <v>0</v>
      </c>
      <c r="H75" s="169"/>
      <c r="I75" s="169">
        <f t="shared" si="26"/>
        <v>0</v>
      </c>
      <c r="J75" s="169"/>
      <c r="K75" s="169">
        <f t="shared" si="27"/>
        <v>0</v>
      </c>
      <c r="L75" s="169">
        <v>21</v>
      </c>
      <c r="M75" s="169">
        <f t="shared" si="28"/>
        <v>0</v>
      </c>
      <c r="N75" s="161">
        <v>0</v>
      </c>
      <c r="O75" s="161">
        <f t="shared" si="29"/>
        <v>0</v>
      </c>
      <c r="P75" s="161">
        <v>0</v>
      </c>
      <c r="Q75" s="161">
        <f t="shared" si="30"/>
        <v>0</v>
      </c>
      <c r="R75" s="161"/>
      <c r="S75" s="161"/>
      <c r="T75" s="162">
        <v>0</v>
      </c>
      <c r="U75" s="161">
        <f t="shared" si="3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52</v>
      </c>
      <c r="B76" s="158" t="s">
        <v>223</v>
      </c>
      <c r="C76" s="191" t="s">
        <v>224</v>
      </c>
      <c r="D76" s="160" t="s">
        <v>216</v>
      </c>
      <c r="E76" s="166">
        <v>1</v>
      </c>
      <c r="F76" s="168">
        <f t="shared" si="24"/>
        <v>0</v>
      </c>
      <c r="G76" s="169">
        <f t="shared" si="25"/>
        <v>0</v>
      </c>
      <c r="H76" s="169"/>
      <c r="I76" s="169">
        <f t="shared" si="26"/>
        <v>0</v>
      </c>
      <c r="J76" s="169"/>
      <c r="K76" s="169">
        <f t="shared" si="27"/>
        <v>0</v>
      </c>
      <c r="L76" s="169">
        <v>21</v>
      </c>
      <c r="M76" s="169">
        <f t="shared" si="28"/>
        <v>0</v>
      </c>
      <c r="N76" s="161">
        <v>0</v>
      </c>
      <c r="O76" s="161">
        <f t="shared" si="29"/>
        <v>0</v>
      </c>
      <c r="P76" s="161">
        <v>0</v>
      </c>
      <c r="Q76" s="161">
        <f t="shared" si="30"/>
        <v>0</v>
      </c>
      <c r="R76" s="161"/>
      <c r="S76" s="161"/>
      <c r="T76" s="162">
        <v>0</v>
      </c>
      <c r="U76" s="161">
        <f t="shared" si="3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53</v>
      </c>
      <c r="B77" s="158" t="s">
        <v>225</v>
      </c>
      <c r="C77" s="191" t="s">
        <v>226</v>
      </c>
      <c r="D77" s="160" t="s">
        <v>216</v>
      </c>
      <c r="E77" s="166">
        <v>1</v>
      </c>
      <c r="F77" s="168">
        <f t="shared" si="24"/>
        <v>0</v>
      </c>
      <c r="G77" s="169">
        <f t="shared" si="25"/>
        <v>0</v>
      </c>
      <c r="H77" s="169"/>
      <c r="I77" s="169">
        <f t="shared" si="26"/>
        <v>0</v>
      </c>
      <c r="J77" s="169"/>
      <c r="K77" s="169">
        <f t="shared" si="27"/>
        <v>0</v>
      </c>
      <c r="L77" s="169">
        <v>21</v>
      </c>
      <c r="M77" s="169">
        <f t="shared" si="28"/>
        <v>0</v>
      </c>
      <c r="N77" s="161">
        <v>0</v>
      </c>
      <c r="O77" s="161">
        <f t="shared" si="29"/>
        <v>0</v>
      </c>
      <c r="P77" s="161">
        <v>0</v>
      </c>
      <c r="Q77" s="161">
        <f t="shared" si="30"/>
        <v>0</v>
      </c>
      <c r="R77" s="161"/>
      <c r="S77" s="161"/>
      <c r="T77" s="162">
        <v>0</v>
      </c>
      <c r="U77" s="161">
        <f t="shared" si="3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2">
        <v>54</v>
      </c>
      <c r="B78" s="158" t="s">
        <v>227</v>
      </c>
      <c r="C78" s="191" t="s">
        <v>228</v>
      </c>
      <c r="D78" s="160" t="s">
        <v>216</v>
      </c>
      <c r="E78" s="166">
        <v>1</v>
      </c>
      <c r="F78" s="168">
        <f t="shared" si="24"/>
        <v>0</v>
      </c>
      <c r="G78" s="169">
        <f t="shared" si="25"/>
        <v>0</v>
      </c>
      <c r="H78" s="169"/>
      <c r="I78" s="169">
        <f t="shared" si="26"/>
        <v>0</v>
      </c>
      <c r="J78" s="169"/>
      <c r="K78" s="169">
        <f t="shared" si="27"/>
        <v>0</v>
      </c>
      <c r="L78" s="169">
        <v>21</v>
      </c>
      <c r="M78" s="169">
        <f t="shared" si="28"/>
        <v>0</v>
      </c>
      <c r="N78" s="161">
        <v>0</v>
      </c>
      <c r="O78" s="161">
        <f t="shared" si="29"/>
        <v>0</v>
      </c>
      <c r="P78" s="161">
        <v>0</v>
      </c>
      <c r="Q78" s="161">
        <f t="shared" si="30"/>
        <v>0</v>
      </c>
      <c r="R78" s="161"/>
      <c r="S78" s="161"/>
      <c r="T78" s="162">
        <v>0</v>
      </c>
      <c r="U78" s="161">
        <f t="shared" si="31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9">
        <v>55</v>
      </c>
      <c r="B79" s="180" t="s">
        <v>229</v>
      </c>
      <c r="C79" s="193" t="s">
        <v>230</v>
      </c>
      <c r="D79" s="181" t="s">
        <v>231</v>
      </c>
      <c r="E79" s="182">
        <v>10</v>
      </c>
      <c r="F79" s="183">
        <f t="shared" si="24"/>
        <v>0</v>
      </c>
      <c r="G79" s="184">
        <f t="shared" si="25"/>
        <v>0</v>
      </c>
      <c r="H79" s="184"/>
      <c r="I79" s="184">
        <f t="shared" si="26"/>
        <v>0</v>
      </c>
      <c r="J79" s="184"/>
      <c r="K79" s="184">
        <f t="shared" si="27"/>
        <v>0</v>
      </c>
      <c r="L79" s="184">
        <v>21</v>
      </c>
      <c r="M79" s="184">
        <f t="shared" si="28"/>
        <v>0</v>
      </c>
      <c r="N79" s="185">
        <v>0</v>
      </c>
      <c r="O79" s="185">
        <f t="shared" si="29"/>
        <v>0</v>
      </c>
      <c r="P79" s="185">
        <v>0</v>
      </c>
      <c r="Q79" s="185">
        <f t="shared" si="30"/>
        <v>0</v>
      </c>
      <c r="R79" s="185"/>
      <c r="S79" s="185"/>
      <c r="T79" s="186">
        <v>1</v>
      </c>
      <c r="U79" s="185">
        <f t="shared" si="31"/>
        <v>10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>
      <c r="A80" s="6"/>
      <c r="B80" s="7" t="s">
        <v>232</v>
      </c>
      <c r="C80" s="194" t="s">
        <v>232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1:31">
      <c r="A81" s="187"/>
      <c r="B81" s="188" t="s">
        <v>28</v>
      </c>
      <c r="C81" s="195" t="s">
        <v>232</v>
      </c>
      <c r="D81" s="189"/>
      <c r="E81" s="189"/>
      <c r="F81" s="189"/>
      <c r="G81" s="190">
        <f>G8+G11+G13+G15+G20+G22+G27+G29+G31+G34+G44+G48+G55+G60+G63+G70+G72</f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f>SUMIF(L7:L79,AC80,G7:G79)</f>
        <v>0</v>
      </c>
      <c r="AD81">
        <f>SUMIF(L7:L79,AD80,G7:G79)</f>
        <v>0</v>
      </c>
      <c r="AE81" t="s">
        <v>233</v>
      </c>
    </row>
    <row r="82" spans="1:31">
      <c r="A82" s="6"/>
      <c r="B82" s="7" t="s">
        <v>232</v>
      </c>
      <c r="C82" s="194" t="s">
        <v>232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6"/>
      <c r="B83" s="7" t="s">
        <v>232</v>
      </c>
      <c r="C83" s="194" t="s">
        <v>232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7" t="s">
        <v>234</v>
      </c>
      <c r="B84" s="257"/>
      <c r="C84" s="25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59"/>
      <c r="B85" s="260"/>
      <c r="C85" s="261"/>
      <c r="D85" s="260"/>
      <c r="E85" s="260"/>
      <c r="F85" s="260"/>
      <c r="G85" s="26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E85" t="s">
        <v>235</v>
      </c>
    </row>
    <row r="86" spans="1:31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3"/>
      <c r="B87" s="264"/>
      <c r="C87" s="265"/>
      <c r="D87" s="264"/>
      <c r="E87" s="264"/>
      <c r="F87" s="264"/>
      <c r="G87" s="26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3"/>
      <c r="B88" s="264"/>
      <c r="C88" s="265"/>
      <c r="D88" s="264"/>
      <c r="E88" s="264"/>
      <c r="F88" s="264"/>
      <c r="G88" s="26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267"/>
      <c r="B89" s="268"/>
      <c r="C89" s="269"/>
      <c r="D89" s="268"/>
      <c r="E89" s="268"/>
      <c r="F89" s="268"/>
      <c r="G89" s="270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A90" s="6"/>
      <c r="B90" s="7" t="s">
        <v>232</v>
      </c>
      <c r="C90" s="194" t="s">
        <v>232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>
      <c r="C91" s="196"/>
      <c r="AE91" t="s">
        <v>236</v>
      </c>
    </row>
  </sheetData>
  <mergeCells count="6">
    <mergeCell ref="A85:G89"/>
    <mergeCell ref="A1:G1"/>
    <mergeCell ref="C2:G2"/>
    <mergeCell ref="C3:G3"/>
    <mergeCell ref="C4:G4"/>
    <mergeCell ref="A84:C84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2023-05-05T08:48:29Z</dcterms:modified>
</cp:coreProperties>
</file>